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Trang tính1" sheetId="1" r:id="rId3"/>
  </sheets>
  <definedNames>
    <definedName hidden="1" localSheetId="0" name="_xlnm._FilterDatabase">'Trang tính1'!$A$2:$J$144</definedName>
  </definedNames>
  <calcPr/>
</workbook>
</file>

<file path=xl/sharedStrings.xml><?xml version="1.0" encoding="utf-8"?>
<sst xmlns="http://schemas.openxmlformats.org/spreadsheetml/2006/main" count="1079" uniqueCount="198">
  <si>
    <t>CẬP NHẬT TIN TUYỂN DỤNG QHKH &amp; CÁC VỊ TRÍ LIÊN QUAN</t>
  </si>
  <si>
    <t>NGÂN HÀNG</t>
  </si>
  <si>
    <t>LEVEL</t>
  </si>
  <si>
    <t>VỊ TRÍ</t>
  </si>
  <si>
    <t>NHÓM VỊ TRÍ</t>
  </si>
  <si>
    <t>ĐỊA ĐIỂM</t>
  </si>
  <si>
    <t>HẠN NỘP HỒ SƠ</t>
  </si>
  <si>
    <t>Số năm KN</t>
  </si>
  <si>
    <t>Banker</t>
  </si>
  <si>
    <t>Ub.com.vn</t>
  </si>
  <si>
    <t>ABBank</t>
  </si>
  <si>
    <t>Chuyên viên</t>
  </si>
  <si>
    <t xml:space="preserve">Giao dịch viên </t>
  </si>
  <si>
    <t>GDV</t>
  </si>
  <si>
    <t>Chi nhánh</t>
  </si>
  <si>
    <t xml:space="preserve">Hồ Chí Minh </t>
  </si>
  <si>
    <t>0 năm</t>
  </si>
  <si>
    <t>Tại đây</t>
  </si>
  <si>
    <t>Chuyên viên/Nhân viên Thẩm định Tài sản</t>
  </si>
  <si>
    <t>Thẩm định</t>
  </si>
  <si>
    <t>Toàn quốc</t>
  </si>
  <si>
    <t xml:space="preserve">0 năm </t>
  </si>
  <si>
    <t>Chuyên viên Quan hệ Khách hàng Cá nhân/Doanh nghiệp</t>
  </si>
  <si>
    <t>QHKH</t>
  </si>
  <si>
    <t xml:space="preserve">Hà Nội </t>
  </si>
  <si>
    <t xml:space="preserve">0  năm </t>
  </si>
  <si>
    <t>Chuyên viên Quan hệ khách hàng Doanh nghiệp vừa và nhỏ SME</t>
  </si>
  <si>
    <t>Chuyên viên Quan hệ khách hàng Doanh nghiệp lớn</t>
  </si>
  <si>
    <t xml:space="preserve">Vĩnh Phúc </t>
  </si>
  <si>
    <t>Chuyên viên Quan hệ khách hàng Doanh nghiệp vừa và nhỏ</t>
  </si>
  <si>
    <t>Hà Nội</t>
  </si>
  <si>
    <t>Chuyên viên Quan hệ khách hàng cá nhân/SMEs</t>
  </si>
  <si>
    <t>Chuyên viên Quan hệ khách hàng cá nhân</t>
  </si>
  <si>
    <t>ACB</t>
  </si>
  <si>
    <t>Hồ Chí Minh</t>
  </si>
  <si>
    <t>1 - 3 năm</t>
  </si>
  <si>
    <t>Chuyên viên Quan hệ khách hàng doanh nghiệp</t>
  </si>
  <si>
    <t>Giao Dịch Viên</t>
  </si>
  <si>
    <t>Chuyên Viên Quan Hệ Khách Hàng Cá Nhân</t>
  </si>
  <si>
    <t>Nhân viên thanh toán quốc tế</t>
  </si>
  <si>
    <t>TTQT</t>
  </si>
  <si>
    <t>1 năm</t>
  </si>
  <si>
    <t>Giao dịch viên</t>
  </si>
  <si>
    <t>Nhân viên tư vấn dịch vụ</t>
  </si>
  <si>
    <t>Vĩnh Phúc</t>
  </si>
  <si>
    <t>Chuyên viên thẩm định</t>
  </si>
  <si>
    <t>Chuyên viên quan hệ khách hàng</t>
  </si>
  <si>
    <t>Thực tập sinh</t>
  </si>
  <si>
    <t>Thực tập sinh tiềm năng</t>
  </si>
  <si>
    <t>Khác</t>
  </si>
  <si>
    <t>BIDV</t>
  </si>
  <si>
    <t>Chuyên viên-Quản lý khách hàng</t>
  </si>
  <si>
    <t>Hải Phòng</t>
  </si>
  <si>
    <t>DongABank</t>
  </si>
  <si>
    <t>Nhân viên Quản lý Tín dụng</t>
  </si>
  <si>
    <t>HTTD</t>
  </si>
  <si>
    <t>Bình Dương</t>
  </si>
  <si>
    <t>HDBank</t>
  </si>
  <si>
    <t>Vĩnh Long</t>
  </si>
  <si>
    <t>1 - 2 năm</t>
  </si>
  <si>
    <t>Chuyên viên thẩm định giá</t>
  </si>
  <si>
    <t>1 - 5 năm</t>
  </si>
  <si>
    <t>Đồng Nai</t>
  </si>
  <si>
    <t>Chuyên viên cao cấp khách hàng cá nhân</t>
  </si>
  <si>
    <t>Chuyên viên Khách hàng cá nhân</t>
  </si>
  <si>
    <t>Đông Nam Bộ</t>
  </si>
  <si>
    <t>Hongleongbank</t>
  </si>
  <si>
    <t>Chuyên viên cho vay thế chấp</t>
  </si>
  <si>
    <t>Kienlongbank</t>
  </si>
  <si>
    <t>Nhân viên chăm sóc khách hàng</t>
  </si>
  <si>
    <t>Nhân viên tín dụng</t>
  </si>
  <si>
    <t>LVPB</t>
  </si>
  <si>
    <t>tuyển dụng nhân sự nhiều vị trí</t>
  </si>
  <si>
    <t>Kiên Giang</t>
  </si>
  <si>
    <t>Chuyên viên Khách hàng doanh nghiệp</t>
  </si>
  <si>
    <t>THỰC TẬP SINH - Khối Công nghệ thông tin &amp; Khối Ngân hàng số</t>
  </si>
  <si>
    <t xml:space="preserve">LVPB </t>
  </si>
  <si>
    <t>Kiểm soát viên; Giao dịch viên; Chuyên viên khách hàng</t>
  </si>
  <si>
    <t>Kiểm soát viên, Giao dịch viên, Chuyên viên khách hàng</t>
  </si>
  <si>
    <t xml:space="preserve">Nam Định </t>
  </si>
  <si>
    <t>MBBank</t>
  </si>
  <si>
    <t>CV Khách Hàng Doanh Nghiệp (SME)</t>
  </si>
  <si>
    <t>Chuyên viên Thẩm định SME</t>
  </si>
  <si>
    <t>Hội sở</t>
  </si>
  <si>
    <t>Chuyên viên Khách Hàng Doanh Nghiệp (SME)</t>
  </si>
  <si>
    <t>Hải Dương</t>
  </si>
  <si>
    <t>Chuyên viên Khách Hàng cá nhân</t>
  </si>
  <si>
    <t>Chuyên viên tư vân</t>
  </si>
  <si>
    <t>Chuyên viên quản trị rủi ro hệ thống</t>
  </si>
  <si>
    <t>Chuyên viên Nhắc nợ (Outbound) - Trung tâm CSKH 247</t>
  </si>
  <si>
    <t>MSB</t>
  </si>
  <si>
    <t>Chuyên viên Tư vấn Khách hàng</t>
  </si>
  <si>
    <t>Chuyên viên tư vấn tín dụng thế chấp</t>
  </si>
  <si>
    <t xml:space="preserve">MSB </t>
  </si>
  <si>
    <t>Miền Trung</t>
  </si>
  <si>
    <t>Chuyên viên Phát triển Khách hàng Cá nhân</t>
  </si>
  <si>
    <t xml:space="preserve">Miền Trung </t>
  </si>
  <si>
    <t>NCB</t>
  </si>
  <si>
    <t>03 Chuyên viên Quản trị rủi ro</t>
  </si>
  <si>
    <t xml:space="preserve">OceanBank </t>
  </si>
  <si>
    <t>Chuyên viên Thẩm định Tín dụng doanh nghiệp</t>
  </si>
  <si>
    <t>PGBank</t>
  </si>
  <si>
    <t>Chuyên viên Tư vấn tài chính cá nhân</t>
  </si>
  <si>
    <t>Sacombank</t>
  </si>
  <si>
    <t>Nhân viên dịch vụ khách hàng</t>
  </si>
  <si>
    <t>Tuyển dụng nhân sự nhiều vị trí chi nhánh Nam Định</t>
  </si>
  <si>
    <t>Nam Định</t>
  </si>
  <si>
    <t>Tuyển dụng nhân sự nhiều vị trí chi nhánh Ninh Bình</t>
  </si>
  <si>
    <t>Ninh Bình</t>
  </si>
  <si>
    <t>Tuyển dụng nhân sự nhiều vị trí chi nhánh Thái Bình</t>
  </si>
  <si>
    <t>Thái Bình</t>
  </si>
  <si>
    <t>Tuyển dụng nhân sự nhiều vị trí chi nhánh Lào Cai</t>
  </si>
  <si>
    <t>Lào Cai</t>
  </si>
  <si>
    <t>Miền Bắc</t>
  </si>
  <si>
    <t xml:space="preserve">Sacombank </t>
  </si>
  <si>
    <t>Chuyên viên tư vấn</t>
  </si>
  <si>
    <t>Chuyên viên khách hàng doanh nghiệp</t>
  </si>
  <si>
    <t xml:space="preserve"> Toàn quốc</t>
  </si>
  <si>
    <t xml:space="preserve"> 1- 2 năm </t>
  </si>
  <si>
    <t>Chuyên viên khách hàng cá nhân</t>
  </si>
  <si>
    <t>SCB</t>
  </si>
  <si>
    <t>Miền tây và Đông Nam Bộ</t>
  </si>
  <si>
    <t>Long An</t>
  </si>
  <si>
    <t>Đông nam bộ</t>
  </si>
  <si>
    <t>Trưởng nhóm khách hàng cá nhân</t>
  </si>
  <si>
    <t>Quản lý</t>
  </si>
  <si>
    <t>Phó giám đốc Phòng giao dịch phụ trách kinh doanh</t>
  </si>
  <si>
    <t>Chuyên viên tư vấn tài chính cá nhân</t>
  </si>
  <si>
    <t>0  năm</t>
  </si>
  <si>
    <t>Chuyên viên Quan hệ khách hàng Doanh nghiệp</t>
  </si>
  <si>
    <t>Seabank</t>
  </si>
  <si>
    <t>Trưởng nhóm Gaio dịch viện</t>
  </si>
  <si>
    <t>SeABank</t>
  </si>
  <si>
    <t>Chuyên viên Khách hàng Doanh nghiệp</t>
  </si>
  <si>
    <t>Giao dịch viên KHDN lớn</t>
  </si>
  <si>
    <t xml:space="preserve">SeABank </t>
  </si>
  <si>
    <t xml:space="preserve">Toàn quốc </t>
  </si>
  <si>
    <t xml:space="preserve">Chuyên viên quan hệ khách hàng cá nhân </t>
  </si>
  <si>
    <t xml:space="preserve">1 - 3 năm </t>
  </si>
  <si>
    <t>CV/CVC/CVCC Khách hàng ưu tiên</t>
  </si>
  <si>
    <t>Huế</t>
  </si>
  <si>
    <t xml:space="preserve">1 - 2 năm </t>
  </si>
  <si>
    <t>CV/CVC/CVCC Khách hàng Cá nhân</t>
  </si>
  <si>
    <t xml:space="preserve">Huế </t>
  </si>
  <si>
    <t>CV/CVC/CVCC Khách hàng Doanh nghiệp</t>
  </si>
  <si>
    <t>CV/CVC/CVCC Khách hàng hoạt động</t>
  </si>
  <si>
    <t>Giám đốc Khách hàng Doanh nghiệp</t>
  </si>
  <si>
    <t xml:space="preserve">3 - 5 năm </t>
  </si>
  <si>
    <t>Chuyên viên quản lý khách hàng doanh nghiệp</t>
  </si>
  <si>
    <t>SHB</t>
  </si>
  <si>
    <t>Chuyên viên Hỗ trợ Tín dụng</t>
  </si>
  <si>
    <t>Chuyên viên Quan hệ Khách hàng Doanh nghiệp</t>
  </si>
  <si>
    <t>Miền Nam</t>
  </si>
  <si>
    <t>ShinhanBank</t>
  </si>
  <si>
    <t>Chuyên viên phòng tín dụng</t>
  </si>
  <si>
    <t>Techcombank</t>
  </si>
  <si>
    <t>Chuyên viên tư vấn dịch vụ tài chính cá nhân</t>
  </si>
  <si>
    <t>Miền bắc</t>
  </si>
  <si>
    <t>Chuyên viên cao cấp Quan hệ Khách hàng ưu tiên</t>
  </si>
  <si>
    <t>Bà rịa vũng tàu</t>
  </si>
  <si>
    <t>Tổng hợp các vị trí</t>
  </si>
  <si>
    <t>[Thực tập sinh] - Khối Quản trị Nguồn nhân lực (HR19)</t>
  </si>
  <si>
    <t>Nhân sự</t>
  </si>
  <si>
    <t>Chuyên viên thanh toán quốc tế</t>
  </si>
  <si>
    <t>2 - 5 năm</t>
  </si>
  <si>
    <t>The Consulting Master 2019 - Chuyên viên Tư vấn Dịch vụ Tài chính Cá nhân (CSO)</t>
  </si>
  <si>
    <t>Chuyên viên Khách hàng ưu tiên</t>
  </si>
  <si>
    <t xml:space="preserve">Techcombank </t>
  </si>
  <si>
    <t xml:space="preserve">Chuyên viên hỗ trợ tín dụng </t>
  </si>
  <si>
    <t>Chuyên viên khách hàng ưu tiên</t>
  </si>
  <si>
    <t xml:space="preserve">2 -3 năm </t>
  </si>
  <si>
    <t>Giám đốc tiếp thị sản phẩm Tài chính cá nhân</t>
  </si>
  <si>
    <t xml:space="preserve">2 năm </t>
  </si>
  <si>
    <t>TPBank</t>
  </si>
  <si>
    <t>Chuyên viên tư vấn khách hàng</t>
  </si>
  <si>
    <t>Nhân viên khách hàng cá nhân</t>
  </si>
  <si>
    <t>CTV Phòng đào tạo và phát triển Nguồn nhân lực</t>
  </si>
  <si>
    <t>CTV</t>
  </si>
  <si>
    <t>Cộng tác viên Khách hàng cá nhân</t>
  </si>
  <si>
    <t>VIB</t>
  </si>
  <si>
    <t>quản lý khách hàng cá nhân (RM)/ Quản lý khách hàng cao cấp (SRM)</t>
  </si>
  <si>
    <t>Thực tập sinh Tiềm năng</t>
  </si>
  <si>
    <t>Quản lý khách hàng sản phẩm thẻ và tin chấp</t>
  </si>
  <si>
    <t>VietABank</t>
  </si>
  <si>
    <t>Vietcapitalbank</t>
  </si>
  <si>
    <t>Nhiều vị trí</t>
  </si>
  <si>
    <t>VietcapitalBank</t>
  </si>
  <si>
    <t>Tổng hợp nhiều vị trí</t>
  </si>
  <si>
    <t>VPBank</t>
  </si>
  <si>
    <t>Chuyên viên Khách hàng Doanh nghiệp vừa và nhỏ (SME)</t>
  </si>
  <si>
    <t>Bắc Ninh</t>
  </si>
  <si>
    <t>Quảng Ninh</t>
  </si>
  <si>
    <t>Nhân viên tư vấn tài chính cá nhân</t>
  </si>
  <si>
    <t>2 năm</t>
  </si>
  <si>
    <t>Thực tập sinh Quan hệ KHDN vừa và nhỏ - Hà Nội - TA002</t>
  </si>
  <si>
    <t xml:space="preserve">VPBank </t>
  </si>
  <si>
    <t xml:space="preserve">Thực tập sinh tiềm năng </t>
  </si>
  <si>
    <t xml:space="preserve">Giảng Võ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</si>
</sst>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4">
    <font>
      <sz val="10.0"/>
      <color rgb="FF000000"/>
      <name val="Arial"/>
    </font>
    <font>
      <b/>
      <sz val="14.0"/>
      <color rgb="FF000000"/>
      <name val="Arial"/>
    </font>
    <font/>
    <font>
      <color rgb="FF000000"/>
    </font>
    <font>
      <u/>
      <color rgb="FF000000"/>
    </font>
    <font>
      <color rgb="FF000000"/>
      <name val="Arial"/>
    </font>
    <font>
      <u/>
      <color rgb="FF000000"/>
      <name val="Arial"/>
    </font>
    <font>
      <color rgb="FF000000"/>
      <name val="Helvetica-Neue"/>
    </font>
    <font>
      <u/>
      <color rgb="FF000000"/>
      <name val="Arial"/>
    </font>
    <font>
      <u/>
      <color rgb="FF000000"/>
      <name val="Arial"/>
    </font>
    <font>
      <u/>
      <color rgb="FF000000"/>
      <name val="Arial"/>
    </font>
    <font>
      <u/>
      <color rgb="FF000000"/>
      <name val="Arial"/>
    </font>
    <font>
      <u/>
      <color rgb="FF000000"/>
      <name val="Arial"/>
    </font>
    <font>
      <u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readingOrder="0" shrinkToFit="0" wrapText="1"/>
    </xf>
    <xf borderId="4" fillId="3" fontId="4" numFmtId="0" xfId="0" applyAlignment="1" applyBorder="1" applyFont="1">
      <alignment horizontal="center" readingOrder="0" shrinkToFit="0" wrapText="1"/>
    </xf>
    <xf borderId="4" fillId="2" fontId="5" numFmtId="0" xfId="0" applyAlignment="1" applyBorder="1" applyFont="1">
      <alignment horizontal="center" shrinkToFit="0" vertical="bottom" wrapText="1"/>
    </xf>
    <xf borderId="4" fillId="2" fontId="5" numFmtId="0" xfId="0" applyAlignment="1" applyBorder="1" applyFont="1">
      <alignment horizontal="center" shrinkToFit="0" wrapText="1"/>
    </xf>
    <xf borderId="4" fillId="2" fontId="5" numFmtId="0" xfId="0" applyAlignment="1" applyBorder="1" applyFont="1">
      <alignment horizontal="center" shrinkToFit="0" vertical="bottom" wrapText="1"/>
    </xf>
    <xf borderId="4" fillId="2" fontId="5" numFmtId="164" xfId="0" applyAlignment="1" applyBorder="1" applyFont="1" applyNumberFormat="1">
      <alignment horizontal="center" shrinkToFit="0" vertical="bottom" wrapText="1"/>
    </xf>
    <xf borderId="4" fillId="2" fontId="6" numFmtId="0" xfId="0" applyAlignment="1" applyBorder="1" applyFont="1">
      <alignment horizontal="center" shrinkToFit="0" wrapText="1"/>
    </xf>
    <xf borderId="4" fillId="2" fontId="7" numFmtId="0" xfId="0" applyAlignment="1" applyBorder="1" applyFont="1">
      <alignment horizontal="center" shrinkToFit="0" vertical="bottom" wrapText="1"/>
    </xf>
    <xf borderId="4" fillId="0" fontId="2" numFmtId="0" xfId="0" applyAlignment="1" applyBorder="1" applyFont="1">
      <alignment horizontal="center" readingOrder="0" shrinkToFit="0" wrapText="1"/>
    </xf>
    <xf borderId="4" fillId="0" fontId="2" numFmtId="164" xfId="0" applyAlignment="1" applyBorder="1" applyFont="1" applyNumberFormat="1">
      <alignment horizontal="center" readingOrder="0" shrinkToFit="0" wrapText="1"/>
    </xf>
    <xf borderId="4" fillId="2" fontId="8" numFmtId="0" xfId="0" applyAlignment="1" applyBorder="1" applyFont="1">
      <alignment horizontal="center" shrinkToFit="0" wrapText="1"/>
    </xf>
    <xf borderId="4" fillId="2" fontId="5" numFmtId="0" xfId="0" applyAlignment="1" applyBorder="1" applyFont="1">
      <alignment horizontal="center" shrinkToFit="0" wrapText="1"/>
    </xf>
    <xf borderId="4" fillId="2" fontId="5" numFmtId="0" xfId="0" applyAlignment="1" applyBorder="1" applyFont="1">
      <alignment horizontal="center" shrinkToFit="0" vertical="bottom" wrapText="1"/>
    </xf>
    <xf borderId="4" fillId="2" fontId="5" numFmtId="164" xfId="0" applyAlignment="1" applyBorder="1" applyFont="1" applyNumberFormat="1">
      <alignment horizontal="center" shrinkToFit="0" vertical="bottom" wrapText="1"/>
    </xf>
    <xf borderId="4" fillId="0" fontId="5" numFmtId="0" xfId="0" applyAlignment="1" applyBorder="1" applyFont="1">
      <alignment horizontal="center" shrinkToFit="0" vertical="bottom" wrapText="1"/>
    </xf>
    <xf borderId="4" fillId="0" fontId="5" numFmtId="0" xfId="0" applyAlignment="1" applyBorder="1" applyFont="1">
      <alignment horizontal="center" shrinkToFit="0" wrapText="1"/>
    </xf>
    <xf borderId="4" fillId="0" fontId="5" numFmtId="0" xfId="0" applyAlignment="1" applyBorder="1" applyFont="1">
      <alignment horizontal="center" shrinkToFit="0" vertical="bottom" wrapText="1"/>
    </xf>
    <xf borderId="4" fillId="0" fontId="5" numFmtId="164" xfId="0" applyAlignment="1" applyBorder="1" applyFont="1" applyNumberFormat="1">
      <alignment horizontal="center" shrinkToFit="0" vertical="bottom" wrapText="1"/>
    </xf>
    <xf borderId="4" fillId="0" fontId="9" numFmtId="0" xfId="0" applyAlignment="1" applyBorder="1" applyFont="1">
      <alignment horizontal="center" shrinkToFit="0" wrapText="1"/>
    </xf>
    <xf borderId="3" fillId="0" fontId="2" numFmtId="0" xfId="0" applyAlignment="1" applyBorder="1" applyFont="1">
      <alignment horizontal="center" readingOrder="0" shrinkToFit="0" wrapText="1"/>
    </xf>
    <xf borderId="3" fillId="0" fontId="2" numFmtId="164" xfId="0" applyAlignment="1" applyBorder="1" applyFont="1" applyNumberFormat="1">
      <alignment horizontal="center" readingOrder="0" shrinkToFit="0" wrapText="1"/>
    </xf>
    <xf borderId="3" fillId="2" fontId="5" numFmtId="0" xfId="0" applyAlignment="1" applyBorder="1" applyFont="1">
      <alignment horizontal="center" shrinkToFit="0" wrapText="1"/>
    </xf>
    <xf borderId="3" fillId="2" fontId="10" numFmtId="0" xfId="0" applyAlignment="1" applyBorder="1" applyFont="1">
      <alignment horizontal="center" shrinkToFit="0" wrapText="1"/>
    </xf>
    <xf borderId="5" fillId="0" fontId="2" numFmtId="0" xfId="0" applyAlignment="1" applyBorder="1" applyFont="1">
      <alignment horizontal="center" readingOrder="0" shrinkToFit="0" wrapText="1"/>
    </xf>
    <xf borderId="6" fillId="0" fontId="2" numFmtId="0" xfId="0" applyAlignment="1" applyBorder="1" applyFont="1">
      <alignment horizontal="center" readingOrder="0" shrinkToFit="0" wrapText="1"/>
    </xf>
    <xf borderId="6" fillId="0" fontId="2" numFmtId="164" xfId="0" applyAlignment="1" applyBorder="1" applyFont="1" applyNumberFormat="1">
      <alignment horizontal="center" readingOrder="0" shrinkToFit="0" wrapText="1"/>
    </xf>
    <xf borderId="6" fillId="2" fontId="5" numFmtId="0" xfId="0" applyAlignment="1" applyBorder="1" applyFont="1">
      <alignment horizontal="center" shrinkToFit="0" wrapText="1"/>
    </xf>
    <xf borderId="6" fillId="2" fontId="11" numFmtId="0" xfId="0" applyAlignment="1" applyBorder="1" applyFont="1">
      <alignment horizontal="center" shrinkToFit="0" wrapText="1"/>
    </xf>
    <xf borderId="5" fillId="2" fontId="5" numFmtId="0" xfId="0" applyAlignment="1" applyBorder="1" applyFont="1">
      <alignment horizontal="center" shrinkToFit="0" vertical="bottom" wrapText="1"/>
    </xf>
    <xf borderId="6" fillId="2" fontId="5" numFmtId="0" xfId="0" applyAlignment="1" applyBorder="1" applyFont="1">
      <alignment horizontal="center" shrinkToFit="0" wrapText="1"/>
    </xf>
    <xf borderId="6" fillId="2" fontId="5" numFmtId="0" xfId="0" applyAlignment="1" applyBorder="1" applyFont="1">
      <alignment horizontal="center" shrinkToFit="0" vertical="bottom" wrapText="1"/>
    </xf>
    <xf borderId="6" fillId="2" fontId="5" numFmtId="164" xfId="0" applyAlignment="1" applyBorder="1" applyFont="1" applyNumberFormat="1">
      <alignment horizontal="center" shrinkToFit="0" vertical="bottom" wrapText="1"/>
    </xf>
    <xf borderId="6" fillId="2" fontId="12" numFmtId="0" xfId="0" applyAlignment="1" applyBorder="1" applyFont="1">
      <alignment horizontal="center" shrinkToFit="0" wrapText="1"/>
    </xf>
    <xf borderId="6" fillId="2" fontId="7" numFmtId="0" xfId="0" applyAlignment="1" applyBorder="1" applyFont="1">
      <alignment horizontal="center" shrinkToFit="0" vertical="bottom" wrapText="1"/>
    </xf>
    <xf borderId="5" fillId="0" fontId="5" numFmtId="0" xfId="0" applyAlignment="1" applyBorder="1" applyFont="1">
      <alignment horizontal="center" shrinkToFit="0" vertical="bottom" wrapText="1"/>
    </xf>
    <xf borderId="6" fillId="0" fontId="5" numFmtId="0" xfId="0" applyAlignment="1" applyBorder="1" applyFont="1">
      <alignment horizontal="center" shrinkToFit="0" wrapText="1"/>
    </xf>
    <xf borderId="6" fillId="0" fontId="5" numFmtId="0" xfId="0" applyAlignment="1" applyBorder="1" applyFont="1">
      <alignment horizontal="center" shrinkToFit="0" vertical="bottom" wrapText="1"/>
    </xf>
    <xf borderId="6" fillId="0" fontId="5" numFmtId="0" xfId="0" applyAlignment="1" applyBorder="1" applyFont="1">
      <alignment horizontal="center" shrinkToFit="0" vertical="bottom" wrapText="1"/>
    </xf>
    <xf borderId="6" fillId="0" fontId="5" numFmtId="164" xfId="0" applyAlignment="1" applyBorder="1" applyFont="1" applyNumberFormat="1">
      <alignment horizontal="center" shrinkToFit="0" vertical="bottom" wrapText="1"/>
    </xf>
    <xf borderId="6" fillId="0" fontId="13" numFmtId="0" xfId="0" applyAlignment="1" applyBorder="1" applyFont="1">
      <alignment horizontal="center" shrinkToFit="0" wrapText="1"/>
    </xf>
    <xf borderId="6" fillId="0" fontId="7" numFmtId="0" xfId="0" applyAlignment="1" applyBorder="1" applyFont="1">
      <alignment horizontal="center" shrinkToFit="0" vertical="bottom" wrapText="1"/>
    </xf>
    <xf borderId="6" fillId="0" fontId="7" numFmtId="0" xfId="0" applyAlignment="1" applyBorder="1" applyFont="1">
      <alignment vertical="bottom"/>
    </xf>
    <xf borderId="6" fillId="0" fontId="2" numFmtId="0" xfId="0" applyAlignment="1" applyBorder="1" applyFont="1">
      <alignment horizontal="center" shrinkToFit="0" wrapText="1"/>
    </xf>
    <xf borderId="6" fillId="2" fontId="5" numFmtId="0" xfId="0" applyAlignment="1" applyBorder="1" applyFon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0</xdr:col>
      <xdr:colOff>266700</xdr:colOff>
      <xdr:row>0</xdr:row>
      <xdr:rowOff>95250</xdr:rowOff>
    </xdr:from>
    <xdr:ext cx="2038350" cy="476250"/>
    <xdr:pic>
      <xdr:nvPicPr>
        <xdr:cNvPr id="0" name="image1.png" title="Hình ảnh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ub.com.vn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9.71"/>
    <col customWidth="1" min="2" max="2" width="18.14"/>
    <col customWidth="1" min="3" max="3" width="44.0"/>
    <col customWidth="1" min="4" max="4" width="17.14"/>
    <col customWidth="1" min="5" max="6" width="20.0"/>
    <col customWidth="1" min="7" max="7" width="24.71"/>
    <col customWidth="1" min="8" max="8" width="16.86"/>
    <col customWidth="1" min="9" max="9" width="16.14"/>
    <col customWidth="1" min="10" max="10" width="15.29"/>
  </cols>
  <sheetData>
    <row r="1" ht="51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9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3</v>
      </c>
      <c r="F2" s="4" t="s">
        <v>5</v>
      </c>
      <c r="G2" s="4" t="s">
        <v>6</v>
      </c>
      <c r="H2" s="4" t="s">
        <v>7</v>
      </c>
      <c r="I2" s="4" t="s">
        <v>8</v>
      </c>
      <c r="J2" s="5" t="s">
        <v>9</v>
      </c>
    </row>
    <row r="3">
      <c r="A3" s="6" t="s">
        <v>10</v>
      </c>
      <c r="B3" s="7" t="s">
        <v>11</v>
      </c>
      <c r="C3" s="6" t="s">
        <v>12</v>
      </c>
      <c r="D3" s="7" t="s">
        <v>13</v>
      </c>
      <c r="E3" s="8" t="s">
        <v>14</v>
      </c>
      <c r="F3" s="6" t="s">
        <v>15</v>
      </c>
      <c r="G3" s="9">
        <v>43799.0</v>
      </c>
      <c r="H3" s="7" t="s">
        <v>16</v>
      </c>
      <c r="I3" s="7" t="s">
        <v>17</v>
      </c>
      <c r="J3" s="10" t="str">
        <f>HYPERLINK("https://ub.com.vn/threads/30-11-abbank-thong-bao-tuyen-dung-giao-dich-vien-kv-tp-ho-chi-minh.256708/#post-928166","Tại đây")</f>
        <v>Tại đây</v>
      </c>
    </row>
    <row r="4">
      <c r="A4" s="6" t="s">
        <v>10</v>
      </c>
      <c r="B4" s="7" t="s">
        <v>11</v>
      </c>
      <c r="C4" s="11" t="s">
        <v>18</v>
      </c>
      <c r="D4" s="7" t="s">
        <v>19</v>
      </c>
      <c r="E4" s="6" t="s">
        <v>14</v>
      </c>
      <c r="F4" s="6" t="s">
        <v>20</v>
      </c>
      <c r="G4" s="9">
        <v>43748.0</v>
      </c>
      <c r="H4" s="7" t="s">
        <v>21</v>
      </c>
      <c r="I4" s="10" t="str">
        <f>HYPERLINK("https://banker.vn/-10.10-abbank-thong-bao-tuyen-dung-chuyen-vien-nhan-vien-tham-dinh-tai-san-hung-yen-ha-noi/4690.html","Tại đây")</f>
        <v>Tại đây</v>
      </c>
      <c r="J4" s="10" t="str">
        <f>HYPERLINK("https://ub.com.vn/threads/10-10-abbank-thong-bao-tuyen-dung-chuyen-vien-nhan-vien-tham-dinh-tai-san-hung-yen-ha-noi.256704/#post-928162","Tại đây")</f>
        <v>Tại đây</v>
      </c>
    </row>
    <row r="5">
      <c r="A5" s="6" t="s">
        <v>10</v>
      </c>
      <c r="B5" s="7" t="s">
        <v>11</v>
      </c>
      <c r="C5" s="6" t="s">
        <v>22</v>
      </c>
      <c r="D5" s="7" t="s">
        <v>23</v>
      </c>
      <c r="E5" s="6" t="s">
        <v>14</v>
      </c>
      <c r="F5" s="6" t="s">
        <v>24</v>
      </c>
      <c r="G5" s="9">
        <v>43739.0</v>
      </c>
      <c r="H5" s="7" t="s">
        <v>25</v>
      </c>
      <c r="I5" s="10" t="str">
        <f>HYPERLINK("https://banker.vn/-01.10-abbank-thong-bao-tuyen-dung-chuyen-vien-quan-he-khach-hang-ca-nhan-doanh-nghiep-ha-noi/4689.html","Tại đây")</f>
        <v>Tại đây</v>
      </c>
      <c r="J5" s="10" t="str">
        <f>HYPERLINK("https://ub.com.vn/threads/01-10-abbank-thong-bao-tuyen-dung-chuyen-vien-quan-he-khach-hang-ca-nhan-doanh-nghiep-ha-noi.256702/#post-928160","Tại đây")</f>
        <v>Tại đây</v>
      </c>
    </row>
    <row r="6">
      <c r="A6" s="6" t="s">
        <v>10</v>
      </c>
      <c r="B6" s="7" t="s">
        <v>11</v>
      </c>
      <c r="C6" s="6" t="s">
        <v>26</v>
      </c>
      <c r="D6" s="7" t="s">
        <v>23</v>
      </c>
      <c r="E6" s="8" t="s">
        <v>14</v>
      </c>
      <c r="F6" s="6" t="s">
        <v>15</v>
      </c>
      <c r="G6" s="9">
        <v>43739.0</v>
      </c>
      <c r="H6" s="7" t="s">
        <v>21</v>
      </c>
      <c r="I6" s="7" t="s">
        <v>17</v>
      </c>
      <c r="J6" s="10" t="str">
        <f>HYPERLINK("https://ub.com.vn/threads/01-10-abbank-thong-bao-tuyen-dung-chuyen-vien-quan-he-khach-hang-doanh-nghiep-vua-va-nho-sme-hcm.256709/#post-928167","Tại đây")</f>
        <v>Tại đây</v>
      </c>
    </row>
    <row r="7">
      <c r="A7" s="6" t="s">
        <v>10</v>
      </c>
      <c r="B7" s="7" t="s">
        <v>11</v>
      </c>
      <c r="C7" s="11" t="s">
        <v>27</v>
      </c>
      <c r="D7" s="7" t="s">
        <v>23</v>
      </c>
      <c r="E7" s="8" t="s">
        <v>14</v>
      </c>
      <c r="F7" s="6" t="s">
        <v>28</v>
      </c>
      <c r="G7" s="9">
        <v>43647.0</v>
      </c>
      <c r="H7" s="7" t="s">
        <v>21</v>
      </c>
      <c r="I7" s="10" t="str">
        <f>HYPERLINK("https://banker.vn/-01.07-abbank-thong-bao-tuyen-dung-chuyen-vien-quan-he-khach-hang-doanh-nghiep-lon-vinh-phuc/4691.html","Tại đây")</f>
        <v>Tại đây</v>
      </c>
      <c r="J7" s="10" t="str">
        <f>HYPERLINK("https://ub.com.vn/threads/01-07-abbank-thong-bao-tuyen-dung-chuyen-vien-quan-he-khach-hang-doanh-nghiep-lon-vinh-phuc.256705/#post-928163","Tại đây")</f>
        <v>Tại đây</v>
      </c>
    </row>
    <row r="8">
      <c r="A8" s="6" t="s">
        <v>10</v>
      </c>
      <c r="B8" s="7" t="s">
        <v>11</v>
      </c>
      <c r="C8" s="11" t="s">
        <v>29</v>
      </c>
      <c r="D8" s="7" t="s">
        <v>23</v>
      </c>
      <c r="E8" s="8" t="s">
        <v>14</v>
      </c>
      <c r="F8" s="6" t="s">
        <v>30</v>
      </c>
      <c r="G8" s="9">
        <v>43647.0</v>
      </c>
      <c r="H8" s="7" t="s">
        <v>21</v>
      </c>
      <c r="I8" s="7" t="s">
        <v>17</v>
      </c>
      <c r="J8" s="10" t="str">
        <f>HYPERLINK("https://ub.com.vn/threads/01-07-abbank-thong-bao-tuyen-dung-chuyen-vien-quan-he-khach-hang-doanh-nghiep-vua-va-nho-ha-noi.256706/#post-928164","Tại đây")</f>
        <v>Tại đây</v>
      </c>
    </row>
    <row r="9">
      <c r="A9" s="6" t="s">
        <v>10</v>
      </c>
      <c r="B9" s="7" t="s">
        <v>11</v>
      </c>
      <c r="C9" s="6" t="s">
        <v>31</v>
      </c>
      <c r="D9" s="7" t="s">
        <v>23</v>
      </c>
      <c r="E9" s="8" t="s">
        <v>14</v>
      </c>
      <c r="F9" s="6" t="s">
        <v>30</v>
      </c>
      <c r="G9" s="9">
        <v>43647.0</v>
      </c>
      <c r="H9" s="7" t="s">
        <v>21</v>
      </c>
      <c r="I9" s="7" t="s">
        <v>17</v>
      </c>
      <c r="J9" s="10" t="str">
        <f>HYPERLINK("https://ub.com.vn/threads/01-07-abbank-thong-bao-tuyen-dung-chuyen-vien-quan-he-khach-hang-ca-nhan-smes-ha-noi.256707/#post-928165","Tại đây")</f>
        <v>Tại đây</v>
      </c>
    </row>
    <row r="10">
      <c r="A10" s="6" t="s">
        <v>10</v>
      </c>
      <c r="B10" s="7" t="s">
        <v>11</v>
      </c>
      <c r="C10" s="6" t="s">
        <v>32</v>
      </c>
      <c r="D10" s="7" t="s">
        <v>23</v>
      </c>
      <c r="E10" s="8" t="s">
        <v>14</v>
      </c>
      <c r="F10" s="6" t="s">
        <v>15</v>
      </c>
      <c r="G10" s="9">
        <v>43623.0</v>
      </c>
      <c r="H10" s="7" t="s">
        <v>21</v>
      </c>
      <c r="I10" s="7" t="s">
        <v>17</v>
      </c>
      <c r="J10" s="10" t="str">
        <f>HYPERLINK("https://ub.com.vn/threads/07-06-abbank-thong-bao-tuyen-dung-chuyen-vien-quan-he-khach-hang-ca-nhan-ho-chi-minh.256710/#post-928168","Tại đây")</f>
        <v>Tại đây</v>
      </c>
    </row>
    <row r="11">
      <c r="A11" s="12" t="s">
        <v>33</v>
      </c>
      <c r="B11" s="12" t="s">
        <v>11</v>
      </c>
      <c r="C11" s="12" t="s">
        <v>32</v>
      </c>
      <c r="D11" s="12" t="s">
        <v>23</v>
      </c>
      <c r="E11" s="12" t="s">
        <v>14</v>
      </c>
      <c r="F11" s="12" t="s">
        <v>34</v>
      </c>
      <c r="G11" s="13">
        <v>43555.0</v>
      </c>
      <c r="H11" s="12" t="s">
        <v>35</v>
      </c>
      <c r="I11" s="14" t="str">
        <f>HYPERLINK("https://banker.vn/-30.03-acb-thong-bao-tuyen-dung-chuyen-vien-quan-he-khach-hang-ca-nhan-ho-chi-minh/4760.html","Tại đây")</f>
        <v>Tại đây</v>
      </c>
      <c r="J11" s="14" t="str">
        <f>HYPERLINK("https://ub.com.vn/threads/30-03-acb-thong-bao-tuyn-dung-chuyen-vien-quan-h-khach-hang-ca-nhan-h-chi-minh.257292/#post-928762","Tại đây")</f>
        <v>Tại đây</v>
      </c>
    </row>
    <row r="12">
      <c r="A12" s="12" t="s">
        <v>33</v>
      </c>
      <c r="B12" s="12" t="s">
        <v>11</v>
      </c>
      <c r="C12" s="12" t="s">
        <v>36</v>
      </c>
      <c r="D12" s="12" t="s">
        <v>23</v>
      </c>
      <c r="E12" s="12" t="s">
        <v>14</v>
      </c>
      <c r="F12" s="12" t="s">
        <v>34</v>
      </c>
      <c r="G12" s="13">
        <v>43555.0</v>
      </c>
      <c r="H12" s="12" t="s">
        <v>35</v>
      </c>
      <c r="I12" s="14" t="str">
        <f>HYPERLINK("https://banker.vn/-30.03-acb-thong-bao-tuyen-dung-chuyen-vien-quan-he-khach-hang-doanh-nghiep-ho-chi-minh/4761.html","Tại đây")</f>
        <v>Tại đây</v>
      </c>
      <c r="J12" s="14" t="str">
        <f>HYPERLINK("https://ub.com.vn/threads/30-03-acb-thong-bao-tuyn-dung-chuyen-vien-quan-h-khach-hang-doanh-nghip-h-chi-minh.257293/#post-928763","Tại đây")</f>
        <v>Tại đây</v>
      </c>
    </row>
    <row r="13">
      <c r="A13" s="12" t="s">
        <v>33</v>
      </c>
      <c r="B13" s="12" t="s">
        <v>11</v>
      </c>
      <c r="C13" s="12" t="s">
        <v>37</v>
      </c>
      <c r="D13" s="12" t="s">
        <v>13</v>
      </c>
      <c r="E13" s="12" t="s">
        <v>14</v>
      </c>
      <c r="F13" s="12" t="s">
        <v>34</v>
      </c>
      <c r="G13" s="13">
        <v>43554.0</v>
      </c>
      <c r="H13" s="12" t="s">
        <v>16</v>
      </c>
      <c r="I13" s="14" t="str">
        <f>HYPERLINK("https://banker.vn/-30.03-acb-thong-bao-tuyen-dung-giao-dich-vien-ho-chi-minh/4772.html","Tại đây")</f>
        <v>Tại đây</v>
      </c>
      <c r="J13" s="14" t="str">
        <f>HYPERLINK("https://ub.com.vn/threads/30-03-acb-thong-bao-tuyn-dung-giao-dch-vien-h-chi-minh.257384/#post-928860","Tại đây")</f>
        <v>Tại đây</v>
      </c>
    </row>
    <row r="14">
      <c r="A14" s="12" t="s">
        <v>33</v>
      </c>
      <c r="B14" s="12" t="s">
        <v>11</v>
      </c>
      <c r="C14" s="12" t="s">
        <v>38</v>
      </c>
      <c r="D14" s="12" t="s">
        <v>23</v>
      </c>
      <c r="E14" s="12" t="s">
        <v>14</v>
      </c>
      <c r="F14" s="12" t="s">
        <v>34</v>
      </c>
      <c r="G14" s="13">
        <v>43554.0</v>
      </c>
      <c r="H14" s="12" t="s">
        <v>35</v>
      </c>
      <c r="I14" s="14" t="str">
        <f>HYPERLINK("https://banker.vn/-30.03-acb-thong-bao-tuyen-dung-chuyen-vien-quan-he-khach-hang-ca-nhan-ha-noi/4773.html","Tại đây")</f>
        <v>Tại đây</v>
      </c>
      <c r="J14" s="14" t="str">
        <f>HYPERLINK("https://ub.com.vn/threads/30-03-acb-thong-bao-tuyn-dung-chuyen-vien-quan-h-khach-hang-ca-nhan-ha-ni.257385/#post-928861","Tại đây")</f>
        <v>Tại đây</v>
      </c>
    </row>
    <row r="15">
      <c r="A15" s="12" t="s">
        <v>33</v>
      </c>
      <c r="B15" s="12" t="s">
        <v>11</v>
      </c>
      <c r="C15" s="12" t="s">
        <v>39</v>
      </c>
      <c r="D15" s="12" t="s">
        <v>40</v>
      </c>
      <c r="E15" s="12" t="s">
        <v>14</v>
      </c>
      <c r="F15" s="12" t="s">
        <v>30</v>
      </c>
      <c r="G15" s="13">
        <v>43542.0</v>
      </c>
      <c r="H15" s="12" t="s">
        <v>41</v>
      </c>
      <c r="I15" s="14" t="str">
        <f>HYPERLINK("https://banker.vn/-18.03-acb-thong-bao-tuyen-dung-nhan-vien-thanh-toan-quoc-te-ha-noi/4778.html","Tại đây")</f>
        <v>Tại đây</v>
      </c>
      <c r="J15" s="14" t="str">
        <f>HYPERLINK("https://ub.com.vn/threads/18-03-acb-thong-bao-tuyn-dung-nhan-vien-thanh-toan-quc-t-ha-ni.257295/#post-928765","Tại đây")</f>
        <v>Tại đây</v>
      </c>
    </row>
    <row r="16">
      <c r="A16" s="12" t="s">
        <v>33</v>
      </c>
      <c r="B16" s="12" t="s">
        <v>11</v>
      </c>
      <c r="C16" s="12" t="s">
        <v>42</v>
      </c>
      <c r="D16" s="12" t="s">
        <v>13</v>
      </c>
      <c r="E16" s="12" t="s">
        <v>14</v>
      </c>
      <c r="F16" s="12" t="s">
        <v>20</v>
      </c>
      <c r="G16" s="13">
        <v>43523.0</v>
      </c>
      <c r="H16" s="12" t="s">
        <v>16</v>
      </c>
      <c r="I16" s="15" t="s">
        <v>17</v>
      </c>
      <c r="J16" s="14" t="str">
        <f>HYPERLINK("https://ub.com.vn/threads/27-02-acb-thong-bao-tuyn-dung-giao-dch-vien-hai-duong-hai-phong-quang-ninh.257294/#post-928764","Tại đây")</f>
        <v>Tại đây</v>
      </c>
    </row>
    <row r="17">
      <c r="A17" s="12" t="s">
        <v>33</v>
      </c>
      <c r="B17" s="12" t="s">
        <v>11</v>
      </c>
      <c r="C17" s="12" t="s">
        <v>43</v>
      </c>
      <c r="D17" s="12" t="s">
        <v>23</v>
      </c>
      <c r="E17" s="12" t="s">
        <v>14</v>
      </c>
      <c r="F17" s="12" t="s">
        <v>44</v>
      </c>
      <c r="G17" s="13">
        <v>43523.0</v>
      </c>
      <c r="H17" s="12" t="s">
        <v>16</v>
      </c>
      <c r="I17" s="15" t="s">
        <v>17</v>
      </c>
      <c r="J17" s="14" t="str">
        <f>HYPERLINK("https://photo-2-baomoi.zadn.vn/w1000_r1/2019_01_18_180_29395126/50cc9cf933b8dae683a9.jpg","Tại đây")</f>
        <v>Tại đây</v>
      </c>
    </row>
    <row r="18">
      <c r="A18" s="12" t="s">
        <v>33</v>
      </c>
      <c r="B18" s="12" t="s">
        <v>11</v>
      </c>
      <c r="C18" s="12" t="s">
        <v>45</v>
      </c>
      <c r="D18" s="12" t="s">
        <v>19</v>
      </c>
      <c r="E18" s="12" t="s">
        <v>14</v>
      </c>
      <c r="F18" s="12" t="s">
        <v>30</v>
      </c>
      <c r="G18" s="13">
        <v>43516.0</v>
      </c>
      <c r="H18" s="12" t="s">
        <v>16</v>
      </c>
      <c r="I18" s="15" t="s">
        <v>17</v>
      </c>
      <c r="J18" s="14" t="str">
        <f>HYPERLINK("https://ub.com.vn/threads/20-02-acb-thong-bao-tuyn-dung-nhan-vien-chuyen-vien-thm-dnh-tai-san-ha-ni.257327/#post-928800","Tại đây")</f>
        <v>Tại đây</v>
      </c>
    </row>
    <row r="19">
      <c r="A19" s="12" t="s">
        <v>33</v>
      </c>
      <c r="B19" s="12" t="s">
        <v>11</v>
      </c>
      <c r="C19" s="12" t="s">
        <v>46</v>
      </c>
      <c r="D19" s="12" t="s">
        <v>23</v>
      </c>
      <c r="E19" s="12" t="s">
        <v>14</v>
      </c>
      <c r="F19" s="12" t="s">
        <v>30</v>
      </c>
      <c r="G19" s="13">
        <v>43516.0</v>
      </c>
      <c r="H19" s="12" t="s">
        <v>16</v>
      </c>
      <c r="I19" s="14" t="str">
        <f>HYPERLINK("https://banker.vn/-20.02-acb-thong-bao-tuyen-dung-chuyen-vien-quan-he-khach-hang-ca-nhan-pgd-kim-dong-ha-noi/4729.html","Tại đây")</f>
        <v>Tại đây</v>
      </c>
      <c r="J19" s="14" t="str">
        <f>HYPERLINK("https://ub.com.vn/threads/20-02-acb-thong-bao-tuyn-dung-chuyen-vien-quan-h-khach-hang-ca-nhan-pgd-kim-dng-ha-ni.257210/#post-928680","Tại đây")</f>
        <v>Tại đây</v>
      </c>
    </row>
    <row r="20">
      <c r="A20" s="12" t="s">
        <v>33</v>
      </c>
      <c r="B20" s="12" t="s">
        <v>47</v>
      </c>
      <c r="C20" s="12" t="s">
        <v>48</v>
      </c>
      <c r="D20" s="12" t="s">
        <v>49</v>
      </c>
      <c r="E20" s="12" t="s">
        <v>14</v>
      </c>
      <c r="F20" s="12" t="s">
        <v>30</v>
      </c>
      <c r="G20" s="13">
        <v>43524.0</v>
      </c>
      <c r="H20" s="12" t="s">
        <v>16</v>
      </c>
      <c r="I20" s="15" t="s">
        <v>17</v>
      </c>
      <c r="J20" s="14" t="str">
        <f>HYPERLINK("https://ub.com.vn/threads/28-02-acb-tuyn-dung-thc-tp-sinh-tim-nang-2019.257416/#post-928892","Tại đây")</f>
        <v>Tại đây</v>
      </c>
    </row>
    <row r="21">
      <c r="A21" s="12" t="s">
        <v>50</v>
      </c>
      <c r="B21" s="12" t="s">
        <v>11</v>
      </c>
      <c r="C21" s="12" t="s">
        <v>51</v>
      </c>
      <c r="D21" s="12" t="s">
        <v>23</v>
      </c>
      <c r="E21" s="12" t="s">
        <v>14</v>
      </c>
      <c r="F21" s="12" t="s">
        <v>52</v>
      </c>
      <c r="G21" s="13">
        <v>43524.0</v>
      </c>
      <c r="H21" s="12" t="s">
        <v>16</v>
      </c>
      <c r="I21" s="14" t="str">
        <f>HYPERLINK("https://banker.vn/-28.02-bidv-tuyen-dung-chuyen-vien-quan-ly-khach-hang-chi-nhanh-lach-tray-hai-phong/4730.html","Tại đây")</f>
        <v>Tại đây</v>
      </c>
      <c r="J21" s="14" t="str">
        <f>HYPERLINK("https://ub.com.vn/threads/28-02-bidv-tuyn-dung-chuyen-vien-quan-ly-khach-hang-chi-nhanh-lach-tray-hai-phong.257223/#post-928693","Tại đây")</f>
        <v>Tại đây</v>
      </c>
    </row>
    <row r="22">
      <c r="A22" s="12" t="s">
        <v>53</v>
      </c>
      <c r="B22" s="12" t="s">
        <v>11</v>
      </c>
      <c r="C22" s="12" t="s">
        <v>54</v>
      </c>
      <c r="D22" s="12" t="s">
        <v>55</v>
      </c>
      <c r="E22" s="12" t="s">
        <v>14</v>
      </c>
      <c r="F22" s="12" t="s">
        <v>56</v>
      </c>
      <c r="G22" s="13">
        <v>43554.0</v>
      </c>
      <c r="H22" s="12" t="s">
        <v>16</v>
      </c>
      <c r="I22" s="14" t="str">
        <f>HYPERLINK("https://banker.vn/-30.03-dongabank-thong-bao-tuyen-dung-nhan-vien-quan-ly-tin-dung-binh-duong/4774.html","Tại đây")</f>
        <v>Tại đây</v>
      </c>
      <c r="J22" s="14" t="str">
        <f>HYPERLINK("https://ub.com.vn/threads/30-03-dongabank-thong-bao-tuyn-dung-nhan-vien-quan-ly-tin-dung-binh-duong.257326/#post-928798","Tại đây")</f>
        <v>Tại đây</v>
      </c>
    </row>
    <row r="23">
      <c r="A23" s="12" t="s">
        <v>57</v>
      </c>
      <c r="B23" s="12" t="s">
        <v>11</v>
      </c>
      <c r="C23" s="12" t="s">
        <v>36</v>
      </c>
      <c r="D23" s="12" t="s">
        <v>23</v>
      </c>
      <c r="E23" s="12" t="s">
        <v>14</v>
      </c>
      <c r="F23" s="12" t="s">
        <v>58</v>
      </c>
      <c r="G23" s="13">
        <v>43555.0</v>
      </c>
      <c r="H23" s="12" t="s">
        <v>59</v>
      </c>
      <c r="I23" s="14" t="str">
        <f>HYPERLINK("https://banker.vn/-31.03-hdbank-thong-bao-tuyen-dung-chuyen-vien-quan-he-khach-hang-doanh-nghiep-vinh-long/4735.html","Tại đây")</f>
        <v>Tại đây</v>
      </c>
      <c r="J23" s="14" t="str">
        <f>HYPERLINK("https://ub.com.vn/threads/31-03-hdbank-thong-bao-tuyn-dung-chuyen-vien-quan-h-khach-hang-doanh-nghip-vinh-long.257227/#post-928697","Tại đây")</f>
        <v>Tại đây</v>
      </c>
    </row>
    <row r="24">
      <c r="A24" s="12" t="s">
        <v>57</v>
      </c>
      <c r="B24" s="12" t="s">
        <v>11</v>
      </c>
      <c r="C24" s="12" t="s">
        <v>60</v>
      </c>
      <c r="D24" s="12" t="s">
        <v>23</v>
      </c>
      <c r="E24" s="12" t="s">
        <v>14</v>
      </c>
      <c r="F24" s="12" t="s">
        <v>20</v>
      </c>
      <c r="G24" s="13">
        <v>43542.0</v>
      </c>
      <c r="H24" s="12" t="s">
        <v>61</v>
      </c>
      <c r="I24" s="14" t="str">
        <f>HYPERLINK("https://banker.vn/-18.03-hdbank-tuyen-dung-chuyen-vien-tham-dinh-gia-bac-ninh/4779.html","Tại đây")</f>
        <v>Tại đây</v>
      </c>
      <c r="J24" s="14" t="str">
        <f>HYPERLINK("https://ub.com.vn/threads/18-03-hdbank-tuyn-dung-chuyen-vien-thm-dnh-gia-bac-ninh.257422/#post-928898","Tại đây")</f>
        <v>Tại đây</v>
      </c>
    </row>
    <row r="25">
      <c r="A25" s="12" t="s">
        <v>57</v>
      </c>
      <c r="B25" s="12" t="s">
        <v>11</v>
      </c>
      <c r="C25" s="12" t="s">
        <v>42</v>
      </c>
      <c r="D25" s="12" t="s">
        <v>13</v>
      </c>
      <c r="E25" s="12" t="s">
        <v>14</v>
      </c>
      <c r="F25" s="12" t="s">
        <v>62</v>
      </c>
      <c r="G25" s="13">
        <v>43524.0</v>
      </c>
      <c r="H25" s="12" t="s">
        <v>16</v>
      </c>
      <c r="I25" s="14" t="str">
        <f>HYPERLINK("https://banker.vn/-28.02-hdbank-thong-bao-tuyen-dung-giao-dich-vien-dong-nai/4733.html","Tại đây")</f>
        <v>Tại đây</v>
      </c>
      <c r="J25" s="14" t="str">
        <f>HYPERLINK("https://ub.com.vn/threads/28-02-hdbank-thong-bao-tuyn-dung-giao-dch-vien-dng-nai.257225/#post-928695","Tại đây")</f>
        <v>Tại đây</v>
      </c>
    </row>
    <row r="26">
      <c r="A26" s="12" t="s">
        <v>57</v>
      </c>
      <c r="B26" s="12" t="s">
        <v>11</v>
      </c>
      <c r="C26" s="12" t="s">
        <v>63</v>
      </c>
      <c r="D26" s="12" t="s">
        <v>23</v>
      </c>
      <c r="E26" s="12" t="s">
        <v>14</v>
      </c>
      <c r="F26" s="12" t="s">
        <v>62</v>
      </c>
      <c r="G26" s="13">
        <v>43524.0</v>
      </c>
      <c r="H26" s="12" t="s">
        <v>61</v>
      </c>
      <c r="I26" s="14" t="str">
        <f>HYPERLINK("https://banker.vn/-28.02-hdbank-thong-bao-tuyen-dung-chuyen-vien-cao-cap-khach-hang-ca-nhan-dong-nai/4734.html","Tại đây")</f>
        <v>Tại đây</v>
      </c>
      <c r="J26" s="14" t="str">
        <f>HYPERLINK("https://ub.com.vn/threads/28-02-hdbank-thong-bao-tuyn-dung-chuyen-vien-cao-cap-khach-hang-ca-nhan-dng-nai.257226/#post-928696","Tại đây")</f>
        <v>Tại đây</v>
      </c>
    </row>
    <row r="27">
      <c r="A27" s="12" t="s">
        <v>57</v>
      </c>
      <c r="B27" s="12" t="s">
        <v>11</v>
      </c>
      <c r="C27" s="12" t="s">
        <v>42</v>
      </c>
      <c r="D27" s="12" t="s">
        <v>13</v>
      </c>
      <c r="E27" s="12" t="s">
        <v>14</v>
      </c>
      <c r="F27" s="12" t="s">
        <v>20</v>
      </c>
      <c r="G27" s="13">
        <v>43524.0</v>
      </c>
      <c r="H27" s="12" t="s">
        <v>16</v>
      </c>
      <c r="I27" s="15" t="s">
        <v>17</v>
      </c>
      <c r="J27" s="14" t="str">
        <f>HYPERLINK("https://ub.com.vn/threads/28-02-hdbank-tuyn-dung-giao-dch-vien-binh-duong-binh-phuoc-ba-ra-vung-tau-tay-ninh.257419/#post-928895","Tại đây")</f>
        <v>Tại đây</v>
      </c>
    </row>
    <row r="28">
      <c r="A28" s="12" t="s">
        <v>57</v>
      </c>
      <c r="B28" s="12" t="s">
        <v>11</v>
      </c>
      <c r="C28" s="12" t="s">
        <v>64</v>
      </c>
      <c r="D28" s="12" t="s">
        <v>23</v>
      </c>
      <c r="E28" s="12" t="s">
        <v>14</v>
      </c>
      <c r="F28" s="12" t="s">
        <v>65</v>
      </c>
      <c r="G28" s="13">
        <v>43524.0</v>
      </c>
      <c r="H28" s="12" t="s">
        <v>61</v>
      </c>
      <c r="I28" s="15" t="s">
        <v>17</v>
      </c>
      <c r="J28" s="14" t="str">
        <f>HYPERLINK("https://ub.com.vn/threads/28-02-hdbank-tuyn-dung-chuyen-vien-quan-h-khach-hang-ca-nhan-kv-dong-nam-b.257420/#post-928896","Tại đây")</f>
        <v>Tại đây</v>
      </c>
    </row>
    <row r="29">
      <c r="A29" s="12" t="s">
        <v>57</v>
      </c>
      <c r="B29" s="12" t="s">
        <v>11</v>
      </c>
      <c r="C29" s="12" t="s">
        <v>64</v>
      </c>
      <c r="D29" s="12" t="s">
        <v>23</v>
      </c>
      <c r="E29" s="12" t="s">
        <v>14</v>
      </c>
      <c r="F29" s="12" t="s">
        <v>20</v>
      </c>
      <c r="G29" s="13">
        <v>43524.0</v>
      </c>
      <c r="H29" s="12" t="s">
        <v>61</v>
      </c>
      <c r="I29" s="15" t="s">
        <v>17</v>
      </c>
      <c r="J29" s="14" t="str">
        <f>HYPERLINK("https://ub.com.vn/threads/28-02-hdbank-tuyn-dung-chuyen-vien-quan-h-khach-hang-ca-nhan-toan-quc.257421/#post-928897","Tại đây")</f>
        <v>Tại đây</v>
      </c>
    </row>
    <row r="30">
      <c r="A30" s="12" t="s">
        <v>66</v>
      </c>
      <c r="B30" s="12" t="s">
        <v>11</v>
      </c>
      <c r="C30" s="12" t="s">
        <v>67</v>
      </c>
      <c r="D30" s="12" t="s">
        <v>49</v>
      </c>
      <c r="E30" s="12" t="s">
        <v>14</v>
      </c>
      <c r="F30" s="12" t="s">
        <v>34</v>
      </c>
      <c r="G30" s="13">
        <v>43555.0</v>
      </c>
      <c r="H30" s="12" t="s">
        <v>16</v>
      </c>
      <c r="I30" s="14" t="str">
        <f>HYPERLINK("https://banker.vn/-31.03-hongleongbank-tuyen-dung-chuyen-vien-cho-vay-the-chap-ho-chi-minh/4736.html","Tại đây")</f>
        <v>Tại đây</v>
      </c>
      <c r="J30" s="14" t="str">
        <f>HYPERLINK("https://ub.com.vn/threads/31-03-hongleongbank-tuyn-dung-chuyen-vien-cho-vay-th-chap-h-chi-minh.257221/#post-928691","Tại đây")</f>
        <v>Tại đây</v>
      </c>
    </row>
    <row r="31">
      <c r="A31" s="12" t="s">
        <v>68</v>
      </c>
      <c r="B31" s="12" t="s">
        <v>11</v>
      </c>
      <c r="C31" s="12" t="s">
        <v>69</v>
      </c>
      <c r="D31" s="12" t="s">
        <v>23</v>
      </c>
      <c r="E31" s="12" t="s">
        <v>14</v>
      </c>
      <c r="F31" s="12" t="s">
        <v>20</v>
      </c>
      <c r="G31" s="13">
        <v>43511.0</v>
      </c>
      <c r="H31" s="12" t="s">
        <v>16</v>
      </c>
      <c r="I31" s="14" t="str">
        <f>HYPERLINK("https://banker.vn/-15.02-kienlongbank-thong-bao-tuyen-dung-nhan-vien-cham-soc-khach-hang-nhieu-chi-nhanh/4738.html","Tại đây")</f>
        <v>Tại đây</v>
      </c>
      <c r="J31" s="14" t="str">
        <f>HYPERLINK("https://ub.com.vn/threads/15-02-kienlongbank-thong-bao-tuyn-dung-nhan-vien-cham-soc-khach-hang-nhiu-chi-nhanh.257150/#post-928619","Tại đây")</f>
        <v>Tại đây</v>
      </c>
    </row>
    <row r="32">
      <c r="A32" s="12" t="s">
        <v>68</v>
      </c>
      <c r="B32" s="12" t="s">
        <v>11</v>
      </c>
      <c r="C32" s="12" t="s">
        <v>42</v>
      </c>
      <c r="D32" s="12" t="s">
        <v>13</v>
      </c>
      <c r="E32" s="12" t="s">
        <v>14</v>
      </c>
      <c r="F32" s="12" t="s">
        <v>20</v>
      </c>
      <c r="G32" s="13">
        <v>43511.0</v>
      </c>
      <c r="H32" s="12" t="s">
        <v>16</v>
      </c>
      <c r="I32" s="14" t="str">
        <f>HYPERLINK("https://banker.vn/-15.02-kienlongbank-thong-bao-tuyen-dung-giao-dich-vien-tren-nhieu-chi-nhanh/4739.html","Tại đây")</f>
        <v>Tại đây</v>
      </c>
      <c r="J32" s="14" t="str">
        <f>HYPERLINK("https://ub.com.vn/threads/15-02-kienlongbank-thong-bao-tuyn-dung-giao-dch-vien-tren-nhiu-chi-nhanh.257151/#post-928620","Tại đây")</f>
        <v>Tại đây</v>
      </c>
    </row>
    <row r="33">
      <c r="A33" s="12" t="s">
        <v>68</v>
      </c>
      <c r="B33" s="12" t="s">
        <v>11</v>
      </c>
      <c r="C33" s="12" t="s">
        <v>70</v>
      </c>
      <c r="D33" s="12" t="s">
        <v>55</v>
      </c>
      <c r="E33" s="12" t="s">
        <v>14</v>
      </c>
      <c r="F33" s="12" t="s">
        <v>20</v>
      </c>
      <c r="G33" s="13">
        <v>43511.0</v>
      </c>
      <c r="H33" s="12" t="s">
        <v>16</v>
      </c>
      <c r="I33" s="15" t="s">
        <v>17</v>
      </c>
      <c r="J33" s="14" t="str">
        <f>HYPERLINK("https://ub.com.vn/threads/15-02-kienlongbank-thong-bao-tuyn-dung-nhan-vien-tin-dung-tren-nhiu-chi-nhanh.257152/#post-928621","Tại đây")</f>
        <v>Tại đây</v>
      </c>
    </row>
    <row r="34">
      <c r="A34" s="12" t="s">
        <v>71</v>
      </c>
      <c r="B34" s="12" t="s">
        <v>11</v>
      </c>
      <c r="C34" s="12" t="s">
        <v>72</v>
      </c>
      <c r="D34" s="12" t="s">
        <v>49</v>
      </c>
      <c r="E34" s="12" t="s">
        <v>14</v>
      </c>
      <c r="F34" s="12" t="s">
        <v>73</v>
      </c>
      <c r="G34" s="13">
        <v>43616.0</v>
      </c>
      <c r="H34" s="12" t="s">
        <v>35</v>
      </c>
      <c r="I34" s="15" t="s">
        <v>17</v>
      </c>
      <c r="J34" s="14" t="str">
        <f>HYPERLINK("https://ub.com.vn/threads/31-05-lienvietpostbank-tuyn-dung-nhan-s-nhiu-v-tri-kien-giang.257501/#post-928980","Tại đây")</f>
        <v>Tại đây</v>
      </c>
    </row>
    <row r="35">
      <c r="A35" s="12" t="s">
        <v>71</v>
      </c>
      <c r="B35" s="12" t="s">
        <v>11</v>
      </c>
      <c r="C35" s="12" t="s">
        <v>74</v>
      </c>
      <c r="D35" s="12" t="s">
        <v>23</v>
      </c>
      <c r="E35" s="12" t="s">
        <v>14</v>
      </c>
      <c r="F35" s="12" t="s">
        <v>30</v>
      </c>
      <c r="G35" s="13">
        <v>43539.0</v>
      </c>
      <c r="H35" s="12" t="s">
        <v>16</v>
      </c>
      <c r="I35" s="14" t="str">
        <f>HYPERLINK("https://banker.vn/-15.03-lienvietpostbank-tuyen-dung-chuyen-vien-khach-hang-doanh-nghiep-ha-noi/4782.html","Tại đây")</f>
        <v>Tại đây</v>
      </c>
      <c r="J35" s="14" t="str">
        <f>HYPERLINK("https://ub.com.vn/threads/15-03-lienvietpostbank-tuyn-dung-chuyen-vien-khach-hang-doanh-nghip-ha-ni.257323/#post-928795","Tại đây")</f>
        <v>Tại đây</v>
      </c>
    </row>
    <row r="36">
      <c r="A36" s="12" t="s">
        <v>71</v>
      </c>
      <c r="B36" s="12" t="s">
        <v>11</v>
      </c>
      <c r="C36" s="12" t="s">
        <v>64</v>
      </c>
      <c r="D36" s="12" t="s">
        <v>23</v>
      </c>
      <c r="E36" s="12" t="s">
        <v>14</v>
      </c>
      <c r="F36" s="12" t="s">
        <v>30</v>
      </c>
      <c r="G36" s="13">
        <v>43539.0</v>
      </c>
      <c r="H36" s="12" t="s">
        <v>16</v>
      </c>
      <c r="I36" s="15" t="s">
        <v>17</v>
      </c>
      <c r="J36" s="14" t="str">
        <f>HYPERLINK("https://ub.com.vn/threads/15-03-lienvietpostbank-tuyn-dung-chuyen-vien-khach-hang-ca-nhan-ha-ni.257324/#post-928796","Tại đây")</f>
        <v>Tại đây</v>
      </c>
    </row>
    <row r="37">
      <c r="A37" s="12" t="s">
        <v>71</v>
      </c>
      <c r="B37" s="12" t="s">
        <v>47</v>
      </c>
      <c r="C37" s="12" t="s">
        <v>75</v>
      </c>
      <c r="D37" s="12" t="s">
        <v>49</v>
      </c>
      <c r="E37" s="12" t="s">
        <v>14</v>
      </c>
      <c r="F37" s="12" t="s">
        <v>30</v>
      </c>
      <c r="G37" s="13">
        <v>43527.0</v>
      </c>
      <c r="H37" s="12" t="s">
        <v>16</v>
      </c>
      <c r="I37" s="15" t="s">
        <v>17</v>
      </c>
      <c r="J37" s="14" t="str">
        <f>HYPERLINK("https://ub.com.vn/threads/03-03-lienvietpostbank-tuyn-dung-thc-tp-sinh-khi-cong-ngh-thong-tin-khi-ngan-hang-s.257500/#post-928979","Tại đây")</f>
        <v>Tại đây</v>
      </c>
    </row>
    <row r="38">
      <c r="A38" s="6" t="s">
        <v>76</v>
      </c>
      <c r="B38" s="7" t="s">
        <v>11</v>
      </c>
      <c r="C38" s="16" t="s">
        <v>77</v>
      </c>
      <c r="D38" s="7" t="s">
        <v>49</v>
      </c>
      <c r="E38" s="6" t="s">
        <v>14</v>
      </c>
      <c r="F38" s="6" t="s">
        <v>20</v>
      </c>
      <c r="G38" s="9">
        <v>43585.0</v>
      </c>
      <c r="H38" s="7" t="s">
        <v>16</v>
      </c>
      <c r="I38" s="7" t="s">
        <v>17</v>
      </c>
      <c r="J38" s="10" t="str">
        <f>HYPERLINK("https://ub.com.vn/threads/lienvietpostbank-tuyen-dung-nhieu-vi-tri-tren-17-tinh-thanh.256306/#post-927738","Tại đây")</f>
        <v>Tại đây</v>
      </c>
    </row>
    <row r="39">
      <c r="A39" s="6" t="s">
        <v>76</v>
      </c>
      <c r="B39" s="7" t="s">
        <v>11</v>
      </c>
      <c r="C39" s="11" t="s">
        <v>78</v>
      </c>
      <c r="D39" s="7" t="s">
        <v>49</v>
      </c>
      <c r="E39" s="6" t="s">
        <v>14</v>
      </c>
      <c r="F39" s="6" t="s">
        <v>52</v>
      </c>
      <c r="G39" s="9">
        <v>43555.0</v>
      </c>
      <c r="H39" s="7" t="s">
        <v>16</v>
      </c>
      <c r="I39" s="7" t="s">
        <v>17</v>
      </c>
      <c r="J39" s="10" t="str">
        <f>HYPERLINK("https://ub.com.vn/threads/lienvietpostbank-tuyen-dung-kiem-soat-vien-giao-dich-vien-chuyen-vien-khach-hang.256305/#post-927737","Tại đây")</f>
        <v>Tại đây</v>
      </c>
    </row>
    <row r="40">
      <c r="A40" s="6" t="s">
        <v>76</v>
      </c>
      <c r="B40" s="7" t="s">
        <v>11</v>
      </c>
      <c r="C40" s="11" t="s">
        <v>78</v>
      </c>
      <c r="D40" s="7" t="s">
        <v>49</v>
      </c>
      <c r="E40" s="6" t="s">
        <v>14</v>
      </c>
      <c r="F40" s="6" t="s">
        <v>79</v>
      </c>
      <c r="G40" s="17">
        <v>43539.0</v>
      </c>
      <c r="H40" s="7" t="s">
        <v>21</v>
      </c>
      <c r="I40" s="7" t="s">
        <v>17</v>
      </c>
      <c r="J40" s="10" t="str">
        <f>HYPERLINK("https://ub.com.vn/threads/15-03-lienvietpostbank-tuyen-dung-kiem-soat-vien-giao-dich-vien-chuyen-vien-khach-hang.256591/#post-928048","Tại đây")</f>
        <v>Tại đây</v>
      </c>
    </row>
    <row r="41">
      <c r="A41" s="12" t="s">
        <v>80</v>
      </c>
      <c r="B41" s="12" t="s">
        <v>11</v>
      </c>
      <c r="C41" s="12" t="s">
        <v>81</v>
      </c>
      <c r="D41" s="12" t="s">
        <v>23</v>
      </c>
      <c r="E41" s="12" t="s">
        <v>14</v>
      </c>
      <c r="F41" s="12" t="s">
        <v>20</v>
      </c>
      <c r="G41" s="13">
        <v>43543.0</v>
      </c>
      <c r="H41" s="12" t="s">
        <v>16</v>
      </c>
      <c r="I41" s="14" t="str">
        <f>HYPERLINK("https://banker.vn/-19.03-mbbank-tuyen-dung-chuyen-vien-khach-hang-doanh-nghiep-sme-mien-bac-ngoai-ha-noi/4777.html","Tại đây")</f>
        <v>Tại đây</v>
      </c>
      <c r="J41" s="14" t="str">
        <f>HYPERLINK("https://ub.com.vn/threads/19-03-mbbank-tuyn-dung-chuyen-vien-khach-hang-doanh-nghip-sme-min-bac-ngoai-ha-ni.257386/#post-928862","Tại đây")</f>
        <v>Tại đây</v>
      </c>
    </row>
    <row r="42">
      <c r="A42" s="12" t="s">
        <v>80</v>
      </c>
      <c r="B42" s="12" t="s">
        <v>11</v>
      </c>
      <c r="C42" s="12" t="s">
        <v>82</v>
      </c>
      <c r="D42" s="12" t="s">
        <v>19</v>
      </c>
      <c r="E42" s="12" t="s">
        <v>83</v>
      </c>
      <c r="F42" s="12" t="s">
        <v>34</v>
      </c>
      <c r="G42" s="13">
        <v>43537.0</v>
      </c>
      <c r="H42" s="12" t="s">
        <v>16</v>
      </c>
      <c r="I42" s="15" t="s">
        <v>17</v>
      </c>
      <c r="J42" s="14" t="str">
        <f>HYPERLINK("https://ub.com.vn/threads/13-03-mbbank-thong-bao-tuyn-dung-chuyen-vien-thm-dnh-sme-h-chi-minh-ho.257297/#post-928767","Tại đây")</f>
        <v>Tại đây</v>
      </c>
    </row>
    <row r="43">
      <c r="A43" s="12" t="s">
        <v>80</v>
      </c>
      <c r="B43" s="12" t="s">
        <v>11</v>
      </c>
      <c r="C43" s="12" t="s">
        <v>84</v>
      </c>
      <c r="D43" s="12" t="s">
        <v>23</v>
      </c>
      <c r="E43" s="12" t="s">
        <v>14</v>
      </c>
      <c r="F43" s="12" t="s">
        <v>85</v>
      </c>
      <c r="G43" s="13">
        <v>43527.0</v>
      </c>
      <c r="H43" s="12" t="s">
        <v>16</v>
      </c>
      <c r="I43" s="15" t="s">
        <v>17</v>
      </c>
      <c r="J43" s="14" t="str">
        <f>HYPERLINK("https://ub.com.vn/threads/03-03-mbbank-tuyn-dung-chuyen-vien-khach-hang-doanh-nghip-sme-hai-duong.257502/#post-928981","Tại đây")</f>
        <v>Tại đây</v>
      </c>
    </row>
    <row r="44">
      <c r="A44" s="12" t="s">
        <v>80</v>
      </c>
      <c r="B44" s="12" t="s">
        <v>11</v>
      </c>
      <c r="C44" s="12" t="s">
        <v>86</v>
      </c>
      <c r="D44" s="12" t="s">
        <v>23</v>
      </c>
      <c r="E44" s="12" t="s">
        <v>14</v>
      </c>
      <c r="F44" s="12" t="s">
        <v>85</v>
      </c>
      <c r="G44" s="13">
        <v>43527.0</v>
      </c>
      <c r="H44" s="12" t="s">
        <v>16</v>
      </c>
      <c r="I44" s="15" t="s">
        <v>17</v>
      </c>
      <c r="J44" s="14" t="str">
        <f>HYPERLINK("https://ub.com.vn/threads/03-03-mbbank-tuyn-dung-chuyen-vien-quan-h-khach-hang-ca-nhan-hai-duong.257503/#post-928982","Tại đây")</f>
        <v>Tại đây</v>
      </c>
    </row>
    <row r="45">
      <c r="A45" s="12" t="s">
        <v>80</v>
      </c>
      <c r="B45" s="12" t="s">
        <v>11</v>
      </c>
      <c r="C45" s="12" t="s">
        <v>87</v>
      </c>
      <c r="D45" s="12" t="s">
        <v>23</v>
      </c>
      <c r="E45" s="12" t="s">
        <v>14</v>
      </c>
      <c r="F45" s="12" t="s">
        <v>85</v>
      </c>
      <c r="G45" s="13">
        <v>43527.0</v>
      </c>
      <c r="H45" s="12" t="s">
        <v>16</v>
      </c>
      <c r="I45" s="15" t="s">
        <v>17</v>
      </c>
      <c r="J45" s="14" t="str">
        <f>HYPERLINK("https://ub.com.vn/threads/03-03-mbbank-tuyn-dung-chuyen-vien-tu-van-hai-duong.257505/#post-928984","Tại đây")</f>
        <v>Tại đây</v>
      </c>
    </row>
    <row r="46">
      <c r="A46" s="12" t="s">
        <v>80</v>
      </c>
      <c r="B46" s="12" t="s">
        <v>11</v>
      </c>
      <c r="C46" s="12" t="s">
        <v>42</v>
      </c>
      <c r="D46" s="12" t="s">
        <v>23</v>
      </c>
      <c r="E46" s="12" t="s">
        <v>14</v>
      </c>
      <c r="F46" s="12" t="s">
        <v>85</v>
      </c>
      <c r="G46" s="13">
        <v>43527.0</v>
      </c>
      <c r="H46" s="12" t="s">
        <v>16</v>
      </c>
      <c r="I46" s="15" t="s">
        <v>17</v>
      </c>
      <c r="J46" s="14" t="str">
        <f>HYPERLINK("https://ub.com.vn/threads/03-03-mbbank-tuyn-dung-giao-dch-vien-hai-duong.257506/#post-928985","Tại đây")</f>
        <v>Tại đây</v>
      </c>
    </row>
    <row r="47">
      <c r="A47" s="12" t="s">
        <v>80</v>
      </c>
      <c r="B47" s="12" t="s">
        <v>11</v>
      </c>
      <c r="C47" s="12" t="s">
        <v>88</v>
      </c>
      <c r="D47" s="12" t="s">
        <v>49</v>
      </c>
      <c r="E47" s="12" t="s">
        <v>83</v>
      </c>
      <c r="F47" s="12" t="s">
        <v>30</v>
      </c>
      <c r="G47" s="13">
        <v>43524.0</v>
      </c>
      <c r="H47" s="12" t="s">
        <v>41</v>
      </c>
      <c r="I47" s="14" t="str">
        <f>HYPERLINK("https://banker.vn/-28.02-mbbank-thong-bao-tuyen-dung-chuyen-vien-quan-tri-rui-ro-he-thong-ha-noi/4741.html","Tại đây")</f>
        <v>Tại đây</v>
      </c>
      <c r="J47" s="14" t="str">
        <f>HYPERLINK("https://ub.com.vn/threads/28-02-mbbank-thong-bao-tuyn-dung-chuyen-vien-quan-tr-rui-ro-h-thng-ha-ni.257144/#post-928613","Tại đây")</f>
        <v>Tại đây</v>
      </c>
    </row>
    <row r="48">
      <c r="A48" s="12" t="s">
        <v>80</v>
      </c>
      <c r="B48" s="12" t="s">
        <v>11</v>
      </c>
      <c r="C48" s="12" t="s">
        <v>89</v>
      </c>
      <c r="D48" s="12" t="s">
        <v>49</v>
      </c>
      <c r="E48" s="12" t="s">
        <v>83</v>
      </c>
      <c r="F48" s="12" t="s">
        <v>30</v>
      </c>
      <c r="G48" s="13">
        <v>43513.0</v>
      </c>
      <c r="H48" s="12" t="s">
        <v>16</v>
      </c>
      <c r="I48" s="14" t="str">
        <f>HYPERLINK("https://banker.vn/-17.02-mbbank-thong-bao-tuyen-dung-chuyen-vien-nhac-no-outbound-trung-tam-cskh-247/4740.html","Tại đây")</f>
        <v>Tại đây</v>
      </c>
      <c r="J48" s="14" t="str">
        <f>HYPERLINK("https://ub.com.vn/threads/17-02-mbbank-thong-bao-tuyn-dung-chuyen-vien-nhac-n-outbound-trung-tam-cskh-247.257143/#post-928612","Tại đây")</f>
        <v>Tại đây</v>
      </c>
    </row>
    <row r="49">
      <c r="A49" s="12" t="s">
        <v>90</v>
      </c>
      <c r="B49" s="12" t="s">
        <v>11</v>
      </c>
      <c r="C49" s="12" t="s">
        <v>91</v>
      </c>
      <c r="D49" s="12" t="s">
        <v>23</v>
      </c>
      <c r="E49" s="12" t="s">
        <v>14</v>
      </c>
      <c r="F49" s="12" t="s">
        <v>34</v>
      </c>
      <c r="G49" s="13">
        <v>43556.0</v>
      </c>
      <c r="H49" s="12" t="s">
        <v>16</v>
      </c>
      <c r="I49" s="14" t="str">
        <f>HYPERLINK("https://banker.vn/-01.04-msb-tuyen-dung-chuyen-vien-tu-van-khach-hang-cs-rb-msb-ho-chi-minh/4758.html","Tại đây")</f>
        <v>Tại đây</v>
      </c>
      <c r="J49" s="14" t="str">
        <f>HYPERLINK("https://ub.com.vn/threads/01-04-msb-tuyn-dung-chuyen-vien-tu-van-khach-hang-cs-rb-msb-h-chi-minh.257299/#post-928769","Tại đây")</f>
        <v>Tại đây</v>
      </c>
    </row>
    <row r="50">
      <c r="A50" s="12" t="s">
        <v>90</v>
      </c>
      <c r="B50" s="12" t="s">
        <v>11</v>
      </c>
      <c r="C50" s="12" t="s">
        <v>92</v>
      </c>
      <c r="D50" s="12" t="s">
        <v>23</v>
      </c>
      <c r="E50" s="12" t="s">
        <v>14</v>
      </c>
      <c r="F50" s="12" t="s">
        <v>34</v>
      </c>
      <c r="G50" s="13">
        <v>43556.0</v>
      </c>
      <c r="H50" s="12" t="s">
        <v>16</v>
      </c>
      <c r="I50" s="14" t="str">
        <f>HYPERLINK("https://banker.vn/-01.04-msb-tuyen-dung-chuyen-vien-tu-van-tin-dung-the-chap-rb-msb-ho-chi-minh/4759.html","Tại đây")</f>
        <v>Tại đây</v>
      </c>
      <c r="J50" s="14" t="str">
        <f>HYPERLINK("https://ub.com.vn/threads/01-04-msb-tuyn-dung-chuyen-vien-tu-van-tin-dung-th-chap-rb-msb-h-chi-minh.257300/#post-928770","Tại đây")</f>
        <v>Tại đây</v>
      </c>
    </row>
    <row r="51">
      <c r="A51" s="6" t="s">
        <v>93</v>
      </c>
      <c r="B51" s="7" t="s">
        <v>11</v>
      </c>
      <c r="C51" s="6" t="s">
        <v>92</v>
      </c>
      <c r="D51" s="7" t="s">
        <v>55</v>
      </c>
      <c r="E51" s="6" t="s">
        <v>14</v>
      </c>
      <c r="F51" s="6" t="s">
        <v>94</v>
      </c>
      <c r="G51" s="9">
        <v>43555.0</v>
      </c>
      <c r="H51" s="7" t="s">
        <v>21</v>
      </c>
      <c r="I51" s="10" t="str">
        <f>HYPERLINK("https://banker.vn/-31.03-msb-tuyen-dung-chuyen-vien-tu-van-tin-dung-the-chap-rms-rb-msb-khu-vuc-mien-trung/4656.html","Tại đây")</f>
        <v>Tại đây</v>
      </c>
      <c r="J51" s="10" t="str">
        <f>HYPERLINK("https://ub.com.vn/threads/31-03-msb-tuyen-dung-chuyen-vien-tu-van-tin-dung-the-chap-rms-rb-msb-khu-vuc-mien-trung.256622/#post-928080","Tại đây")</f>
        <v>Tại đây</v>
      </c>
    </row>
    <row r="52">
      <c r="A52" s="6" t="s">
        <v>93</v>
      </c>
      <c r="B52" s="7" t="s">
        <v>11</v>
      </c>
      <c r="C52" s="6" t="s">
        <v>91</v>
      </c>
      <c r="D52" s="7" t="s">
        <v>23</v>
      </c>
      <c r="E52" s="8" t="s">
        <v>14</v>
      </c>
      <c r="F52" s="6" t="s">
        <v>20</v>
      </c>
      <c r="G52" s="9">
        <v>43555.0</v>
      </c>
      <c r="H52" s="7" t="s">
        <v>21</v>
      </c>
      <c r="I52" s="10" t="str">
        <f>HYPERLINK("https://banker.vn/-31.03-msb-tuyen-dung-chuyen-vien-tu-van-khach-hang-cs-rb-msb-tren-nhieu-khu-vuc/4669.html","Tại đây")</f>
        <v>Tại đây</v>
      </c>
      <c r="J52" s="10" t="str">
        <f>HYPERLINK("https://ub.com.vn/threads/31-03-msb-tuyen-dung-chuyen-vien-tu-van-khach-hang-cs-rb-msb-tren-nhieu-khu-vuc.256623/#post-928081","Tại đây")</f>
        <v>Tại đây</v>
      </c>
    </row>
    <row r="53">
      <c r="A53" s="6" t="s">
        <v>93</v>
      </c>
      <c r="B53" s="7" t="s">
        <v>11</v>
      </c>
      <c r="C53" s="11" t="s">
        <v>95</v>
      </c>
      <c r="D53" s="7" t="s">
        <v>23</v>
      </c>
      <c r="E53" s="8" t="s">
        <v>14</v>
      </c>
      <c r="F53" s="6" t="s">
        <v>20</v>
      </c>
      <c r="G53" s="9">
        <v>43555.0</v>
      </c>
      <c r="H53" s="7" t="s">
        <v>21</v>
      </c>
      <c r="I53" s="10" t="str">
        <f>HYPERLINK("https://banker.vn/-31.03-msb-tuyen-dung-chuyen-vien-phat-trien-khach-hang-ca-nhan-rm-rb-msb-nhieu-khu-vuc/4670.html","Tại đây")</f>
        <v>Tại đây</v>
      </c>
      <c r="J53" s="10" t="str">
        <f>HYPERLINK("https://ub.com.vn/threads/31-03-msb-tuyen-dung-chuyen-vien-phat-trien-khach-hang-ca-nhan-rm-rb-msb-nhieu-khu-vuc.256625/#post-928083","Tại đây")</f>
        <v>Tại đây</v>
      </c>
    </row>
    <row r="54">
      <c r="A54" s="6" t="s">
        <v>93</v>
      </c>
      <c r="B54" s="7" t="s">
        <v>11</v>
      </c>
      <c r="C54" s="11" t="s">
        <v>42</v>
      </c>
      <c r="D54" s="7" t="s">
        <v>13</v>
      </c>
      <c r="E54" s="8" t="s">
        <v>14</v>
      </c>
      <c r="F54" s="6" t="s">
        <v>20</v>
      </c>
      <c r="G54" s="9">
        <v>43555.0</v>
      </c>
      <c r="H54" s="7" t="s">
        <v>21</v>
      </c>
      <c r="I54" s="10" t="str">
        <f>HYPERLINK("https://banker.vn/-31.03-msb-tuyen-dung-giao-dich-vien-rb-msb-nhieu-khu-vuc/4694.html","Tại đây")</f>
        <v>Tại đây</v>
      </c>
      <c r="J54" s="10" t="str">
        <f>HYPERLINK("https://ub.com.vn/threads/31-03-msb-tuyen-dung-giao-dich-vien-rb-msb-nhieu-khu-vuc.256626/#post-928084","Tại đây")</f>
        <v>Tại đây</v>
      </c>
    </row>
    <row r="55">
      <c r="A55" s="6" t="s">
        <v>93</v>
      </c>
      <c r="B55" s="7" t="s">
        <v>11</v>
      </c>
      <c r="C55" s="16" t="s">
        <v>42</v>
      </c>
      <c r="D55" s="7" t="s">
        <v>13</v>
      </c>
      <c r="E55" s="6" t="s">
        <v>14</v>
      </c>
      <c r="F55" s="6" t="s">
        <v>96</v>
      </c>
      <c r="G55" s="9">
        <v>43555.0</v>
      </c>
      <c r="H55" s="7" t="s">
        <v>21</v>
      </c>
      <c r="I55" s="7"/>
      <c r="J55" s="10" t="str">
        <f>HYPERLINK("https://ub.com.vn/threads/31-03-msb-thong-bao-tuyen-dung-giao-dich-vien-rb-msb-cac-tinh-khu-vuc-dong-nam-bo.256684/#post-928142","Tại đây")</f>
        <v>Tại đây</v>
      </c>
    </row>
    <row r="56">
      <c r="A56" s="12" t="s">
        <v>97</v>
      </c>
      <c r="B56" s="12" t="s">
        <v>11</v>
      </c>
      <c r="C56" s="12" t="s">
        <v>98</v>
      </c>
      <c r="D56" s="12" t="s">
        <v>49</v>
      </c>
      <c r="E56" s="12" t="s">
        <v>14</v>
      </c>
      <c r="F56" s="12" t="s">
        <v>20</v>
      </c>
      <c r="G56" s="13">
        <v>43555.0</v>
      </c>
      <c r="H56" s="12" t="s">
        <v>16</v>
      </c>
      <c r="I56" s="15" t="s">
        <v>17</v>
      </c>
      <c r="J56" s="14" t="str">
        <f>HYPERLINK("https://ub.com.vn/threads/31-03-ncb-tuyn-dung-nhan-s-khi-quan-tr-rui-ro-ha-ni-h-chi-minh.257522/#post-929001","Tại đây")</f>
        <v>Tại đây</v>
      </c>
    </row>
    <row r="57">
      <c r="A57" s="18" t="s">
        <v>99</v>
      </c>
      <c r="B57" s="19" t="s">
        <v>11</v>
      </c>
      <c r="C57" s="18" t="s">
        <v>100</v>
      </c>
      <c r="D57" s="19" t="s">
        <v>19</v>
      </c>
      <c r="E57" s="20" t="s">
        <v>83</v>
      </c>
      <c r="F57" s="18" t="s">
        <v>30</v>
      </c>
      <c r="G57" s="21">
        <v>43615.0</v>
      </c>
      <c r="H57" s="19" t="s">
        <v>21</v>
      </c>
      <c r="I57" s="22" t="str">
        <f>HYPERLINK("https://banker.vn/-30.05-oceanbank-tuyen-dung-chuyen-vien-tham-dinh-tin-dung-doanh-nghiep-uu-tien-ung-vien-nam/4720.html","Tại đây")</f>
        <v>Tại đây</v>
      </c>
      <c r="J57" s="22" t="str">
        <f>HYPERLINK("https://ub.com.vn/threads/30-05-oceanbank-tuyen-dung-chuyen-vien-tham-dinh-tin-dung-doanh-nghiep-uu-tien-ung-vien-nam.256863/","Tại đây")</f>
        <v>Tại đây</v>
      </c>
    </row>
    <row r="58">
      <c r="A58" s="12" t="s">
        <v>101</v>
      </c>
      <c r="B58" s="12" t="s">
        <v>11</v>
      </c>
      <c r="C58" s="12" t="s">
        <v>102</v>
      </c>
      <c r="D58" s="12" t="s">
        <v>23</v>
      </c>
      <c r="E58" s="12" t="s">
        <v>14</v>
      </c>
      <c r="F58" s="12" t="s">
        <v>30</v>
      </c>
      <c r="G58" s="13">
        <v>43555.0</v>
      </c>
      <c r="H58" s="12" t="s">
        <v>16</v>
      </c>
      <c r="I58" s="14" t="str">
        <f>HYPERLINK("https://banker.vn/-31.03-pgbank-thong-bao-tuyen-dung-chuyen-vien-tu-van-tai-chinh-ca-nhan-chi-nhanh-dong-anh-hn/4742.html","Tại đây")</f>
        <v>Tại đây</v>
      </c>
      <c r="J58" s="14" t="str">
        <f>HYPERLINK("https://ub.com.vn/threads/31-03-pgbank-thong-bao-tuyn-dung-chuyen-vien-tu-van-tai-chinh-ca-nhan-chi-nhanh-dong-anh-hn.257206/#post-928676","Tại đây")</f>
        <v>Tại đây</v>
      </c>
    </row>
    <row r="59">
      <c r="A59" s="12" t="s">
        <v>103</v>
      </c>
      <c r="B59" s="12" t="s">
        <v>11</v>
      </c>
      <c r="C59" s="12" t="s">
        <v>104</v>
      </c>
      <c r="D59" s="12" t="s">
        <v>49</v>
      </c>
      <c r="E59" s="12" t="s">
        <v>83</v>
      </c>
      <c r="F59" s="12" t="s">
        <v>34</v>
      </c>
      <c r="G59" s="13">
        <v>43555.0</v>
      </c>
      <c r="H59" s="12" t="s">
        <v>16</v>
      </c>
      <c r="I59" s="14" t="str">
        <f>HYPERLINK("https://banker.vn/-31.03-sacombank-tuyen-dung-nhan-vien-dich-vu-khach-hang-ho-chi-minh/4762.html","Tại đây")</f>
        <v>Tại đây</v>
      </c>
      <c r="J59" s="14" t="str">
        <f>HYPERLINK("https://ub.com.vn/threads/31-03-sacombank-tuyn-dung-nhan-vien-dch-vu-khach-hang-h-chi-minh.257248/#post-928718","Tại đây")</f>
        <v>Tại đây</v>
      </c>
    </row>
    <row r="60">
      <c r="A60" s="12" t="s">
        <v>103</v>
      </c>
      <c r="B60" s="12" t="s">
        <v>11</v>
      </c>
      <c r="C60" s="12" t="s">
        <v>42</v>
      </c>
      <c r="D60" s="12" t="s">
        <v>13</v>
      </c>
      <c r="E60" s="12" t="s">
        <v>14</v>
      </c>
      <c r="F60" s="12" t="s">
        <v>34</v>
      </c>
      <c r="G60" s="13">
        <v>43554.0</v>
      </c>
      <c r="H60" s="12" t="s">
        <v>16</v>
      </c>
      <c r="I60" s="14" t="str">
        <f>HYPERLINK("https://banker.vn/-30.03-acb-thong-bao-tuyen-dung-giao-dich-vien-ho-chi-minh/4775.html","Tại đây")</f>
        <v>Tại đây</v>
      </c>
      <c r="J60" s="14" t="str">
        <f>HYPERLINK("https://ub.com.vn/threads/30-03-acb-thong-bao-tuyn-dung-giao-dch-vien-h-chi-minh.257291/#post-928761","Tại đây")</f>
        <v>Tại đây</v>
      </c>
    </row>
    <row r="61">
      <c r="A61" s="12" t="s">
        <v>103</v>
      </c>
      <c r="B61" s="12" t="s">
        <v>11</v>
      </c>
      <c r="C61" s="12" t="s">
        <v>105</v>
      </c>
      <c r="D61" s="12" t="s">
        <v>49</v>
      </c>
      <c r="E61" s="12" t="s">
        <v>14</v>
      </c>
      <c r="F61" s="12" t="s">
        <v>106</v>
      </c>
      <c r="G61" s="13">
        <v>43548.0</v>
      </c>
      <c r="H61" s="12" t="s">
        <v>16</v>
      </c>
      <c r="I61" s="14" t="str">
        <f>HYPERLINK("https://banker.vn/-24.03-sacombank-tuyen-dung-nhan-su-nhieu-vi-tri-chi-nhanh-nam-dinh/4743.html","Tại đây")</f>
        <v>Tại đây</v>
      </c>
      <c r="J61" s="14" t="str">
        <f>HYPERLINK("https://ub.com.vn/threads/24-03-sacombank-tuyn-dung-nhan-s-nhiu-v-tri-chi-nhanh-nam-dnh.257175/#post-928644","Tại đây")</f>
        <v>Tại đây</v>
      </c>
    </row>
    <row r="62">
      <c r="A62" s="12" t="s">
        <v>103</v>
      </c>
      <c r="B62" s="12" t="s">
        <v>11</v>
      </c>
      <c r="C62" s="12" t="s">
        <v>107</v>
      </c>
      <c r="D62" s="12" t="s">
        <v>49</v>
      </c>
      <c r="E62" s="12" t="s">
        <v>14</v>
      </c>
      <c r="F62" s="12" t="s">
        <v>108</v>
      </c>
      <c r="G62" s="13">
        <v>43548.0</v>
      </c>
      <c r="H62" s="12" t="s">
        <v>16</v>
      </c>
      <c r="I62" s="14" t="str">
        <f>HYPERLINK("https://banker.vn/-24.03-sacombank-tuyen-dung-nhan-su-nhieu-vi-tri-chi-nhanh-ninh-binh/4744.html","Tại đây")</f>
        <v>Tại đây</v>
      </c>
      <c r="J62" s="14" t="str">
        <f>HYPERLINK("https://ub.com.vn/threads/24-03-sacombank-tuyn-dung-nhan-s-nhiu-v-tri-chi-nhanh-ninh-binh.257176/#post-928645","Tại đây")</f>
        <v>Tại đây</v>
      </c>
    </row>
    <row r="63">
      <c r="A63" s="12" t="s">
        <v>103</v>
      </c>
      <c r="B63" s="12" t="s">
        <v>11</v>
      </c>
      <c r="C63" s="12" t="s">
        <v>109</v>
      </c>
      <c r="D63" s="12" t="s">
        <v>49</v>
      </c>
      <c r="E63" s="12" t="s">
        <v>14</v>
      </c>
      <c r="F63" s="12" t="s">
        <v>110</v>
      </c>
      <c r="G63" s="13">
        <v>43548.0</v>
      </c>
      <c r="H63" s="12" t="s">
        <v>16</v>
      </c>
      <c r="I63" s="14" t="str">
        <f>HYPERLINK("https://banker.vn/-24.03-sacombank-tuyen-dung-nhan-su-nhieu-vi-tri-chi-nhanh-thai-binh/4745.html","Tại đây")</f>
        <v>Tại đây</v>
      </c>
      <c r="J63" s="14" t="str">
        <f>HYPERLINK("https://ub.com.vn/threads/24-03-sacombank-tuyn-dung-nhan-s-nhiu-v-tri-chi-nhanh-thai-binh.257177/#post-928646","Tại đây")</f>
        <v>Tại đây</v>
      </c>
    </row>
    <row r="64">
      <c r="A64" s="12" t="s">
        <v>103</v>
      </c>
      <c r="B64" s="12" t="s">
        <v>11</v>
      </c>
      <c r="C64" s="12" t="s">
        <v>111</v>
      </c>
      <c r="D64" s="12" t="s">
        <v>49</v>
      </c>
      <c r="E64" s="12" t="s">
        <v>14</v>
      </c>
      <c r="F64" s="12" t="s">
        <v>112</v>
      </c>
      <c r="G64" s="13">
        <v>43548.0</v>
      </c>
      <c r="H64" s="12" t="s">
        <v>16</v>
      </c>
      <c r="I64" s="14" t="str">
        <f>HYPERLINK("https://banker.vn/-24.03-sacombank-tuyen-dung-nhan-su-nhieu-vi-tri-chi-nhanh-lao-cai/4776.html","Tại đây")</f>
        <v>Tại đây</v>
      </c>
      <c r="J64" s="14" t="str">
        <f>HYPERLINK("https://ub.com.vn/threads/24-03-sacombank-tuyn-dung-nhan-s-nhiu-v-tri-chi-nhanh-lao-cai.257178/#post-928647","Tại đây")</f>
        <v>Tại đây</v>
      </c>
    </row>
    <row r="65">
      <c r="A65" s="12" t="s">
        <v>103</v>
      </c>
      <c r="B65" s="12" t="s">
        <v>11</v>
      </c>
      <c r="C65" s="12" t="s">
        <v>42</v>
      </c>
      <c r="D65" s="12" t="s">
        <v>13</v>
      </c>
      <c r="E65" s="12" t="s">
        <v>14</v>
      </c>
      <c r="F65" s="12" t="s">
        <v>113</v>
      </c>
      <c r="G65" s="13">
        <v>43527.0</v>
      </c>
      <c r="H65" s="12" t="s">
        <v>16</v>
      </c>
      <c r="I65" s="15" t="s">
        <v>17</v>
      </c>
      <c r="J65" s="14" t="str">
        <f>HYPERLINK("https://ub.com.vn/threads/03-03-sacombank-tuyn-dung-giao-dch-vien-khu-vc-min-bac.257495/#post-928974","Tại đây")</f>
        <v>Tại đây</v>
      </c>
    </row>
    <row r="66">
      <c r="A66" s="18" t="s">
        <v>114</v>
      </c>
      <c r="B66" s="19" t="s">
        <v>11</v>
      </c>
      <c r="C66" s="18" t="s">
        <v>115</v>
      </c>
      <c r="D66" s="19" t="s">
        <v>23</v>
      </c>
      <c r="E66" s="18" t="s">
        <v>14</v>
      </c>
      <c r="F66" s="18" t="s">
        <v>20</v>
      </c>
      <c r="G66" s="21">
        <v>43527.0</v>
      </c>
      <c r="H66" s="19" t="s">
        <v>21</v>
      </c>
      <c r="I66" s="22" t="str">
        <f t="shared" ref="I66:I67" si="1">HYPERLINK("https://banker.vn/-03.03-sacombank-tuyen-dung-chuyen-vien-tu-van-tren-toan-quoc/4703.html","Tại đây")</f>
        <v>Tại đây</v>
      </c>
      <c r="J66" s="22" t="str">
        <f>HYPERLINK("https://ub.com.vn/threads/03-03-sacombank-tuyen-dung-chuyen-vien-tu-van-tren-toan-quoc.256751/#post-928210","Tại đây")</f>
        <v>Tại đây</v>
      </c>
    </row>
    <row r="67">
      <c r="A67" s="18" t="s">
        <v>114</v>
      </c>
      <c r="B67" s="19" t="s">
        <v>11</v>
      </c>
      <c r="C67" s="18" t="s">
        <v>42</v>
      </c>
      <c r="D67" s="19" t="s">
        <v>13</v>
      </c>
      <c r="E67" s="20" t="s">
        <v>14</v>
      </c>
      <c r="F67" s="18" t="s">
        <v>20</v>
      </c>
      <c r="G67" s="21">
        <v>43527.0</v>
      </c>
      <c r="H67" s="19" t="s">
        <v>21</v>
      </c>
      <c r="I67" s="10" t="str">
        <f t="shared" si="1"/>
        <v>Tại đây</v>
      </c>
      <c r="J67" s="22" t="str">
        <f>HYPERLINK("https://ub.com.vn/threads/03-03-sacombank-tuyen-dung-giao-dich-vien-tren-toan-quoc.256752/#post-928211","Tại đây")</f>
        <v>Tại đây</v>
      </c>
    </row>
    <row r="68">
      <c r="A68" s="18" t="s">
        <v>114</v>
      </c>
      <c r="B68" s="19" t="s">
        <v>11</v>
      </c>
      <c r="C68" s="18" t="s">
        <v>116</v>
      </c>
      <c r="D68" s="19" t="s">
        <v>23</v>
      </c>
      <c r="E68" s="20" t="s">
        <v>14</v>
      </c>
      <c r="F68" s="18" t="s">
        <v>117</v>
      </c>
      <c r="G68" s="21">
        <v>43527.0</v>
      </c>
      <c r="H68" s="19" t="s">
        <v>118</v>
      </c>
      <c r="I68" s="15" t="s">
        <v>17</v>
      </c>
      <c r="J68" s="22" t="str">
        <f>HYPERLINK("https://ub.com.vn/threads/03-03-sacombank-tuyen-dung-chuyen-vien-khach-hang-doanh-nghiep-tren-toan-quoc.256753/#post-928212","Tại đây")</f>
        <v>Tại đây</v>
      </c>
    </row>
    <row r="69">
      <c r="A69" s="18" t="s">
        <v>114</v>
      </c>
      <c r="B69" s="19" t="s">
        <v>11</v>
      </c>
      <c r="C69" s="18" t="s">
        <v>119</v>
      </c>
      <c r="D69" s="19" t="s">
        <v>23</v>
      </c>
      <c r="E69" s="20" t="s">
        <v>14</v>
      </c>
      <c r="F69" s="18" t="s">
        <v>117</v>
      </c>
      <c r="G69" s="21">
        <v>43527.0</v>
      </c>
      <c r="H69" s="19" t="s">
        <v>16</v>
      </c>
      <c r="I69" s="15" t="s">
        <v>17</v>
      </c>
      <c r="J69" s="22" t="str">
        <f>HYPERLINK("https://ub.com.vn/threads/03-03-sacombank-tuyen-dung-chuyen-vien-khach-hang-ca-nhan-tren-toan-quoc.256754/#post-928213","Tại đây")</f>
        <v>Tại đây</v>
      </c>
    </row>
    <row r="70">
      <c r="A70" s="12" t="s">
        <v>120</v>
      </c>
      <c r="B70" s="12" t="s">
        <v>11</v>
      </c>
      <c r="C70" s="12" t="s">
        <v>69</v>
      </c>
      <c r="D70" s="12" t="s">
        <v>49</v>
      </c>
      <c r="E70" s="12" t="s">
        <v>14</v>
      </c>
      <c r="F70" s="12" t="s">
        <v>34</v>
      </c>
      <c r="G70" s="13">
        <v>43555.0</v>
      </c>
      <c r="H70" s="12" t="s">
        <v>16</v>
      </c>
      <c r="I70" s="14" t="str">
        <f>HYPERLINK("https://banker.vn/-31.03-scb-tuyen-dung-nhan-vien-cham-soc-khach-hang-ho-chi-minh/4766.html","Tại đây")</f>
        <v>Tại đây</v>
      </c>
      <c r="J70" s="14" t="str">
        <f>HYPERLINK("https://ub.com.vn/threads/31-03-scb-tuyn-dung-nhan-vien-cham-soc-khach-hang-h-chi-minh.257415/#post-928891","Tại đây")</f>
        <v>Tại đây</v>
      </c>
    </row>
    <row r="71">
      <c r="A71" s="12" t="s">
        <v>120</v>
      </c>
      <c r="B71" s="12" t="s">
        <v>11</v>
      </c>
      <c r="C71" s="12" t="s">
        <v>42</v>
      </c>
      <c r="D71" s="12" t="s">
        <v>13</v>
      </c>
      <c r="E71" s="12" t="s">
        <v>14</v>
      </c>
      <c r="F71" s="12" t="s">
        <v>121</v>
      </c>
      <c r="G71" s="13">
        <v>43555.0</v>
      </c>
      <c r="H71" s="12" t="s">
        <v>16</v>
      </c>
      <c r="I71" s="14" t="str">
        <f>HYPERLINK("https://banker.vn/-31.03-scb-tuyen-dung-giao-dich-vien-kv-mien-tay-va-dong-nam-bo/4767.html","Tại đây")</f>
        <v>Tại đây</v>
      </c>
      <c r="J71" s="14" t="str">
        <f>HYPERLINK("https://ub.com.vn/threads/31-03-scb-tuyn-dung-giao-dch-vien-kv-min-tay-va-dong-nam-b.257423/#post-928899","Tại đây")</f>
        <v>Tại đây</v>
      </c>
    </row>
    <row r="72">
      <c r="A72" s="12" t="s">
        <v>120</v>
      </c>
      <c r="B72" s="12" t="s">
        <v>11</v>
      </c>
      <c r="C72" s="12" t="s">
        <v>119</v>
      </c>
      <c r="D72" s="12" t="s">
        <v>23</v>
      </c>
      <c r="E72" s="12" t="s">
        <v>14</v>
      </c>
      <c r="F72" s="12" t="s">
        <v>34</v>
      </c>
      <c r="G72" s="13">
        <v>43534.0</v>
      </c>
      <c r="H72" s="12" t="s">
        <v>16</v>
      </c>
      <c r="I72" s="15" t="s">
        <v>17</v>
      </c>
      <c r="J72" s="14" t="str">
        <f>HYPERLINK("https://ub.com.vn/threads/10-03-scb-tuyn-dung-chuyen-vien-khach-hang-ca-nhan-h-chi-minh.257201/#post-928671","Tại đây")</f>
        <v>Tại đây</v>
      </c>
    </row>
    <row r="73">
      <c r="A73" s="12" t="s">
        <v>120</v>
      </c>
      <c r="B73" s="12" t="s">
        <v>11</v>
      </c>
      <c r="C73" s="12" t="s">
        <v>42</v>
      </c>
      <c r="D73" s="12" t="s">
        <v>13</v>
      </c>
      <c r="E73" s="12" t="s">
        <v>14</v>
      </c>
      <c r="F73" s="12" t="s">
        <v>122</v>
      </c>
      <c r="G73" s="13">
        <v>43534.0</v>
      </c>
      <c r="H73" s="12" t="s">
        <v>16</v>
      </c>
      <c r="I73" s="14" t="str">
        <f>HYPERLINK("https://banker.vn/10.03-scb-tuyen-dung-giao-dich-vien-kv-long-an/4746.html","Tại đây")</f>
        <v>Tại đây</v>
      </c>
      <c r="J73" s="14" t="str">
        <f>HYPERLINK("https://ub.com.vn/threads/10-03-scb-tuyn-dung-giao-dch-vien-kv-long-an.257202/#post-928672","Tại đây")</f>
        <v>Tại đây</v>
      </c>
    </row>
    <row r="74">
      <c r="A74" s="12" t="s">
        <v>120</v>
      </c>
      <c r="B74" s="12" t="s">
        <v>11</v>
      </c>
      <c r="C74" s="12" t="s">
        <v>42</v>
      </c>
      <c r="D74" s="12" t="s">
        <v>13</v>
      </c>
      <c r="E74" s="12" t="s">
        <v>14</v>
      </c>
      <c r="F74" s="12" t="s">
        <v>34</v>
      </c>
      <c r="G74" s="13">
        <v>43534.0</v>
      </c>
      <c r="H74" s="12" t="s">
        <v>16</v>
      </c>
      <c r="I74" s="14" t="str">
        <f>HYPERLINK("https://banker.vn/-10.03-scb-tuyen-dung-giao-dich-vien-kv-cu-chi-tp.-ho-chi-minh/4747.html","Tại đây")</f>
        <v>Tại đây</v>
      </c>
      <c r="J74" s="14" t="str">
        <f>HYPERLINK("https://ub.com.vn/threads/10-03-scb-tuyn-dung-giao-dch-vien-kv-cu-chi-tp-h-chi-minh.257203/#post-928673","Tại đây")</f>
        <v>Tại đây</v>
      </c>
    </row>
    <row r="75">
      <c r="A75" s="12" t="s">
        <v>120</v>
      </c>
      <c r="B75" s="12" t="s">
        <v>11</v>
      </c>
      <c r="C75" s="12" t="s">
        <v>119</v>
      </c>
      <c r="D75" s="12" t="s">
        <v>23</v>
      </c>
      <c r="E75" s="12" t="s">
        <v>14</v>
      </c>
      <c r="F75" s="12" t="s">
        <v>123</v>
      </c>
      <c r="G75" s="13">
        <v>43534.0</v>
      </c>
      <c r="H75" s="12" t="s">
        <v>16</v>
      </c>
      <c r="I75" s="14" t="str">
        <f>HYPERLINK("https://banker.vn/-20.02-scb-tuyen-dung-chuyen-vien-khach-hang-ca-nhan-kv-mien-tay-va-dong-nam-bo/4749.html","Tại đây")</f>
        <v>Tại đây</v>
      </c>
      <c r="J75" s="14" t="str">
        <f>HYPERLINK("https://ub.com.vn/threads/20-02-scb-tuyn-dung-chuyen-vien-khach-hang-ca-nhan-kv-min-tay-va-dong-nam-b.257205/#post-928675","Tại đây")</f>
        <v>Tại đây</v>
      </c>
    </row>
    <row r="76">
      <c r="A76" s="12" t="s">
        <v>120</v>
      </c>
      <c r="B76" s="12" t="s">
        <v>11</v>
      </c>
      <c r="C76" s="12" t="s">
        <v>42</v>
      </c>
      <c r="D76" s="12" t="s">
        <v>13</v>
      </c>
      <c r="E76" s="12" t="s">
        <v>14</v>
      </c>
      <c r="F76" s="12" t="s">
        <v>34</v>
      </c>
      <c r="G76" s="13">
        <v>43516.0</v>
      </c>
      <c r="H76" s="12" t="s">
        <v>16</v>
      </c>
      <c r="I76" s="14" t="str">
        <f>HYPERLINK("https://banker.vn/-20.02-scb-tuyen-dung-giao-dich-vien-kv-mien-tay-va-dong-nam-bo/4748.html","Tại đây")</f>
        <v>Tại đây</v>
      </c>
      <c r="J76" s="14" t="str">
        <f>HYPERLINK("https://ub.com.vn/threads/20-02-scb-tuyn-dung-giao-dch-vien-kv-min-tay-va-dong-nam-b.257204/#post-928674","Tại đây")</f>
        <v>Tại đây</v>
      </c>
    </row>
    <row r="77">
      <c r="A77" s="12" t="s">
        <v>120</v>
      </c>
      <c r="B77" s="12" t="s">
        <v>11</v>
      </c>
      <c r="C77" s="12" t="s">
        <v>124</v>
      </c>
      <c r="D77" s="12" t="s">
        <v>125</v>
      </c>
      <c r="E77" s="12" t="s">
        <v>14</v>
      </c>
      <c r="F77" s="12" t="s">
        <v>30</v>
      </c>
      <c r="G77" s="13">
        <v>43524.0</v>
      </c>
      <c r="H77" s="12" t="s">
        <v>16</v>
      </c>
      <c r="I77" s="15" t="s">
        <v>17</v>
      </c>
      <c r="J77" s="14" t="str">
        <f>HYPERLINK("https://ub.com.vn/threads/28-02-scb-tuyn-dung-truong-nhom-khach-hang-ca-nhan-ha-ni.257353/","Tại đây")</f>
        <v>Tại đây</v>
      </c>
    </row>
    <row r="78">
      <c r="A78" s="12" t="s">
        <v>120</v>
      </c>
      <c r="B78" s="12" t="s">
        <v>11</v>
      </c>
      <c r="C78" s="12" t="s">
        <v>126</v>
      </c>
      <c r="D78" s="12" t="s">
        <v>125</v>
      </c>
      <c r="E78" s="12" t="s">
        <v>83</v>
      </c>
      <c r="F78" s="12" t="s">
        <v>30</v>
      </c>
      <c r="G78" s="13">
        <v>43524.0</v>
      </c>
      <c r="H78" s="12" t="s">
        <v>16</v>
      </c>
      <c r="I78" s="15" t="s">
        <v>17</v>
      </c>
      <c r="J78" s="14" t="str">
        <f>HYPERLINK("https://ub.com.vn/threads/28-02-scb-tuyn-dung-pho-giam-dc-phong-giao-dch-phu-trach-kinh-doanh-ha-ni.257382/","Tại đây")</f>
        <v>Tại đây</v>
      </c>
    </row>
    <row r="79">
      <c r="A79" s="12" t="s">
        <v>120</v>
      </c>
      <c r="B79" s="12" t="s">
        <v>11</v>
      </c>
      <c r="C79" s="12" t="s">
        <v>119</v>
      </c>
      <c r="D79" s="12" t="s">
        <v>23</v>
      </c>
      <c r="E79" s="12" t="s">
        <v>14</v>
      </c>
      <c r="F79" s="12" t="s">
        <v>30</v>
      </c>
      <c r="G79" s="13">
        <v>43524.0</v>
      </c>
      <c r="H79" s="12" t="s">
        <v>16</v>
      </c>
      <c r="I79" s="15" t="s">
        <v>17</v>
      </c>
      <c r="J79" s="14" t="str">
        <f>HYPERLINK("https://ub.com.vn/threads/28-02-scb-tuyn-dung-chuyen-vien-khach-hang-ca-nhan-ha-ni.257354/#post-928830","Tại đây")</f>
        <v>Tại đây</v>
      </c>
    </row>
    <row r="80">
      <c r="A80" s="12" t="s">
        <v>120</v>
      </c>
      <c r="B80" s="12" t="s">
        <v>11</v>
      </c>
      <c r="C80" s="12" t="s">
        <v>127</v>
      </c>
      <c r="D80" s="12" t="s">
        <v>49</v>
      </c>
      <c r="E80" s="12" t="s">
        <v>14</v>
      </c>
      <c r="F80" s="12" t="s">
        <v>30</v>
      </c>
      <c r="G80" s="13">
        <v>43524.0</v>
      </c>
      <c r="H80" s="12" t="s">
        <v>128</v>
      </c>
      <c r="I80" s="15" t="s">
        <v>17</v>
      </c>
      <c r="J80" s="14" t="str">
        <f>HYPERLINK("https://ub.com.vn/threads/28-02-scb-tuyn-dung-chuyen-vien-tu-van-tai-chinh-ca-nhan-ha-ni.257353/","Tại đây")</f>
        <v>Tại đây</v>
      </c>
    </row>
    <row r="81">
      <c r="A81" s="12" t="s">
        <v>120</v>
      </c>
      <c r="B81" s="12" t="s">
        <v>11</v>
      </c>
      <c r="C81" s="12" t="s">
        <v>42</v>
      </c>
      <c r="D81" s="12" t="s">
        <v>13</v>
      </c>
      <c r="E81" s="12" t="s">
        <v>14</v>
      </c>
      <c r="F81" s="12" t="s">
        <v>30</v>
      </c>
      <c r="G81" s="13">
        <v>43524.0</v>
      </c>
      <c r="H81" s="12" t="s">
        <v>16</v>
      </c>
      <c r="I81" s="15" t="s">
        <v>17</v>
      </c>
      <c r="J81" s="14" t="str">
        <f>HYPERLINK("https://ub.com.vn/threads/28-02-scb-tuyn-dung-giao-dch-vien-ha-ni.257328/#post-928801","Tại đây")</f>
        <v>Tại đây</v>
      </c>
    </row>
    <row r="82">
      <c r="A82" s="12" t="s">
        <v>120</v>
      </c>
      <c r="B82" s="12" t="s">
        <v>11</v>
      </c>
      <c r="C82" s="12" t="s">
        <v>129</v>
      </c>
      <c r="D82" s="12" t="s">
        <v>13</v>
      </c>
      <c r="E82" s="12" t="s">
        <v>14</v>
      </c>
      <c r="F82" s="12" t="s">
        <v>30</v>
      </c>
      <c r="G82" s="13">
        <v>43524.0</v>
      </c>
      <c r="H82" s="12" t="s">
        <v>16</v>
      </c>
      <c r="I82" s="15" t="s">
        <v>17</v>
      </c>
      <c r="J82" s="14" t="str">
        <f>HYPERLINK("https://ub.com.vn/threads/28-02-scb-tuyn-dung-chuyen-vien-quan-h-khach-hang-doanh-nghip-ha-ni.257329/#post-928802","Tại đây")</f>
        <v>Tại đây</v>
      </c>
    </row>
    <row r="83">
      <c r="A83" s="12" t="s">
        <v>130</v>
      </c>
      <c r="B83" s="12" t="s">
        <v>11</v>
      </c>
      <c r="C83" s="12" t="s">
        <v>131</v>
      </c>
      <c r="D83" s="12" t="s">
        <v>13</v>
      </c>
      <c r="E83" s="12" t="s">
        <v>14</v>
      </c>
      <c r="F83" s="12" t="s">
        <v>30</v>
      </c>
      <c r="G83" s="13">
        <v>43608.0</v>
      </c>
      <c r="H83" s="12" t="s">
        <v>35</v>
      </c>
      <c r="I83" s="14" t="str">
        <f>HYPERLINK("https://banker.vn/-23.05-seabank-thong-bao-tuyen-dung-truong-nhom-giao-dich-vien-ha-noi/4750.html","Tại đây")</f>
        <v>Tại đây</v>
      </c>
      <c r="J83" s="14" t="str">
        <f>HYPERLINK("https://ub.com.vn/threads/23-05-seabank-thong-bao-tuyn-dung-truong-nhom-giao-dch-vien-ha-ni.257230/#post-928700","Tại đây")</f>
        <v>Tại đây</v>
      </c>
    </row>
    <row r="84">
      <c r="A84" s="12" t="s">
        <v>132</v>
      </c>
      <c r="B84" s="12" t="s">
        <v>11</v>
      </c>
      <c r="C84" s="12" t="s">
        <v>133</v>
      </c>
      <c r="D84" s="12" t="s">
        <v>23</v>
      </c>
      <c r="E84" s="12" t="s">
        <v>14</v>
      </c>
      <c r="F84" s="12" t="s">
        <v>34</v>
      </c>
      <c r="G84" s="13">
        <v>43567.0</v>
      </c>
      <c r="H84" s="12" t="s">
        <v>59</v>
      </c>
      <c r="I84" s="14" t="str">
        <f>HYPERLINK("https://banker.vn/-12.04-seabank-thong-bao-tuyen-dung-chuyen-vien-khach-hang-doanh-nghiep-ho-chi-minh/4757.html","Tại đây")</f>
        <v>Tại đây</v>
      </c>
      <c r="J84" s="14" t="str">
        <f>HYPERLINK("https://ub.com.vn/threads/12-04-seabank-thong-bao-tuyn-dung-chuyen-vien-khach-hang-doanh-nghip-h-chi-minh.257298/#post-928768","Tại đây")</f>
        <v>Tại đây</v>
      </c>
    </row>
    <row r="85">
      <c r="A85" s="12" t="s">
        <v>132</v>
      </c>
      <c r="B85" s="12" t="s">
        <v>11</v>
      </c>
      <c r="C85" s="12" t="s">
        <v>134</v>
      </c>
      <c r="D85" s="12" t="s">
        <v>13</v>
      </c>
      <c r="E85" s="12" t="s">
        <v>14</v>
      </c>
      <c r="F85" s="12" t="s">
        <v>34</v>
      </c>
      <c r="G85" s="13">
        <v>43570.0</v>
      </c>
      <c r="H85" s="12" t="s">
        <v>35</v>
      </c>
      <c r="I85" s="15" t="s">
        <v>17</v>
      </c>
      <c r="J85" s="14" t="str">
        <f>HYPERLINK("https://ub.com.vn/threads/15-04-seabank-thong-bao-tuyn-dung-giao-dch-vien-khdn-lon-h-chi-minh.257523/#post-929002","Tại đây")</f>
        <v>Tại đây</v>
      </c>
    </row>
    <row r="86">
      <c r="A86" s="6" t="s">
        <v>135</v>
      </c>
      <c r="B86" s="7" t="s">
        <v>11</v>
      </c>
      <c r="C86" s="6" t="s">
        <v>12</v>
      </c>
      <c r="D86" s="7" t="s">
        <v>13</v>
      </c>
      <c r="E86" s="6" t="s">
        <v>14</v>
      </c>
      <c r="F86" s="6" t="s">
        <v>136</v>
      </c>
      <c r="G86" s="9">
        <v>43830.0</v>
      </c>
      <c r="H86" s="7" t="s">
        <v>21</v>
      </c>
      <c r="I86" s="10" t="str">
        <f>HYPERLINK("https://banker.vn/-31.12-seabank-thong-bao-tuyen-dung-giao-dich-vien-tren-nhieu-chi-nhanh/4701.html","Tại đây")</f>
        <v>Tại đây</v>
      </c>
      <c r="J86" s="10" t="str">
        <f>HYPERLINK("https://ub.com.vn/threads/31-12-seabank-thong-bao-tuyen-dung-giao-dich-vien-tren-nhieu-chi-nhanh.256618/#post-928076","Tại đây")</f>
        <v>Tại đây</v>
      </c>
    </row>
    <row r="87">
      <c r="A87" s="6" t="s">
        <v>135</v>
      </c>
      <c r="B87" s="7" t="s">
        <v>11</v>
      </c>
      <c r="C87" s="6" t="s">
        <v>137</v>
      </c>
      <c r="D87" s="7" t="s">
        <v>23</v>
      </c>
      <c r="E87" s="6" t="s">
        <v>14</v>
      </c>
      <c r="F87" s="6" t="s">
        <v>136</v>
      </c>
      <c r="G87" s="9">
        <v>43830.0</v>
      </c>
      <c r="H87" s="7" t="s">
        <v>138</v>
      </c>
      <c r="I87" s="10" t="str">
        <f>HYPERLINK("https://banker.vn/-31.12-seabank-thong-bao-tuyen-dung-cv-cvc-cvcc-khach-hang-ca-nhan-1-3-nam/4715.html","Tại đây")</f>
        <v>Tại đây</v>
      </c>
      <c r="J87" s="10" t="str">
        <f>HYPERLINK("https://ub.com.vn/threads/31-12-seabank-thong-bao-tuyen-dung-cv-cvc-cvcc-khach-hang-ca-nhan-1-3-nam.256620/","Tại đây")</f>
        <v>Tại đây</v>
      </c>
    </row>
    <row r="88">
      <c r="A88" s="6" t="s">
        <v>135</v>
      </c>
      <c r="B88" s="7" t="s">
        <v>11</v>
      </c>
      <c r="C88" s="11" t="s">
        <v>139</v>
      </c>
      <c r="D88" s="7" t="s">
        <v>23</v>
      </c>
      <c r="E88" s="6" t="s">
        <v>14</v>
      </c>
      <c r="F88" s="6" t="s">
        <v>140</v>
      </c>
      <c r="G88" s="9">
        <v>43830.0</v>
      </c>
      <c r="H88" s="7" t="s">
        <v>141</v>
      </c>
      <c r="I88" s="15" t="s">
        <v>17</v>
      </c>
      <c r="J88" s="10" t="str">
        <f>HYPERLINK("https://ub.com.vn/threads/31-12-seabank-thong-bao-tuyen-dung-cv-cvc-cvcc-khach-hang-uu-tien-chi-nhanh-hue.256678/#post-928136","Tại đây")</f>
        <v>Tại đây</v>
      </c>
    </row>
    <row r="89">
      <c r="A89" s="6" t="s">
        <v>135</v>
      </c>
      <c r="B89" s="7" t="s">
        <v>11</v>
      </c>
      <c r="C89" s="6" t="s">
        <v>42</v>
      </c>
      <c r="D89" s="7" t="s">
        <v>13</v>
      </c>
      <c r="E89" s="6" t="s">
        <v>14</v>
      </c>
      <c r="F89" s="6" t="s">
        <v>140</v>
      </c>
      <c r="G89" s="9">
        <v>43830.0</v>
      </c>
      <c r="H89" s="7" t="s">
        <v>21</v>
      </c>
      <c r="I89" s="10" t="str">
        <f>HYPERLINK("https://banker.vn/-31.12-seabank-thong-bao-tuyen-dung-giao-dich-vien-thua-thien-hue/4716.html","Tại đây")</f>
        <v>Tại đây</v>
      </c>
      <c r="J89" s="10" t="str">
        <f>HYPERLINK("https://ub.com.vn/threads/31-12-seabank-thong-bao-tuyen-dung-giao-dich-vien-thua-thien-hue.256675/#post-928133","Tại đây")</f>
        <v>Tại đây</v>
      </c>
    </row>
    <row r="90">
      <c r="A90" s="6" t="s">
        <v>135</v>
      </c>
      <c r="B90" s="7" t="s">
        <v>11</v>
      </c>
      <c r="C90" s="11" t="s">
        <v>142</v>
      </c>
      <c r="D90" s="7" t="s">
        <v>23</v>
      </c>
      <c r="E90" s="6" t="s">
        <v>14</v>
      </c>
      <c r="F90" s="6" t="s">
        <v>143</v>
      </c>
      <c r="G90" s="9">
        <v>43830.0</v>
      </c>
      <c r="H90" s="7" t="s">
        <v>118</v>
      </c>
      <c r="I90" s="10" t="str">
        <f>HYPERLINK("https://banker.vn/-31.12-seabank-thong-bao-tuyen-dung-cv-cvc-cvcc-khach-hang-ca-nhan-cn-hue/4665.html","Tại đây")</f>
        <v>Tại đây</v>
      </c>
      <c r="J90" s="10" t="str">
        <f>HYPERLINK("https://ub.com.vn/threads/31-12-seabank-thong-bao-tuyen-dung-cv-cvc-cvcc-khach-hang-ca-nhan-cn-hue.256676/#post-928134","Tại đây")</f>
        <v>Tại đây</v>
      </c>
    </row>
    <row r="91">
      <c r="A91" s="6" t="s">
        <v>135</v>
      </c>
      <c r="B91" s="7" t="s">
        <v>11</v>
      </c>
      <c r="C91" s="6" t="s">
        <v>144</v>
      </c>
      <c r="D91" s="7" t="s">
        <v>23</v>
      </c>
      <c r="E91" s="6" t="s">
        <v>14</v>
      </c>
      <c r="F91" s="6" t="s">
        <v>140</v>
      </c>
      <c r="G91" s="9">
        <v>43830.0</v>
      </c>
      <c r="H91" s="7" t="s">
        <v>138</v>
      </c>
      <c r="I91" s="15" t="s">
        <v>17</v>
      </c>
      <c r="J91" s="10" t="str">
        <f>HYPERLINK("https://ub.com.vn/threads/31-12-seabank-thong-bao-tuyen-dung-cv-cvc-cvcc-khach-hang-doanh-nghiep-chi-nhanh-hue.256677/#post-928135","Tại đây")</f>
        <v>Tại đây</v>
      </c>
    </row>
    <row r="92">
      <c r="A92" s="6" t="s">
        <v>135</v>
      </c>
      <c r="B92" s="7" t="s">
        <v>11</v>
      </c>
      <c r="C92" s="11" t="s">
        <v>145</v>
      </c>
      <c r="D92" s="7" t="s">
        <v>23</v>
      </c>
      <c r="E92" s="6" t="s">
        <v>14</v>
      </c>
      <c r="F92" s="6" t="s">
        <v>140</v>
      </c>
      <c r="G92" s="9">
        <v>43830.0</v>
      </c>
      <c r="H92" s="7" t="s">
        <v>21</v>
      </c>
      <c r="I92" s="15" t="s">
        <v>17</v>
      </c>
      <c r="J92" s="10" t="str">
        <f>HYPERLINK("https://ub.com.vn/threads/31-12-seabank-thong-bao-tuyen-dung-cv-cvc-cvcc-khach-hang-hoat-dong-chi-nhanh-hue.256679/#post-928137","Tại đây")</f>
        <v>Tại đây</v>
      </c>
    </row>
    <row r="93">
      <c r="A93" s="6" t="s">
        <v>135</v>
      </c>
      <c r="B93" s="7" t="s">
        <v>11</v>
      </c>
      <c r="C93" s="6" t="s">
        <v>12</v>
      </c>
      <c r="D93" s="7" t="s">
        <v>13</v>
      </c>
      <c r="E93" s="6" t="s">
        <v>14</v>
      </c>
      <c r="F93" s="6" t="s">
        <v>136</v>
      </c>
      <c r="G93" s="9">
        <v>43830.0</v>
      </c>
      <c r="H93" s="7" t="s">
        <v>21</v>
      </c>
      <c r="I93" s="7" t="s">
        <v>17</v>
      </c>
      <c r="J93" s="10" t="str">
        <f>HYPERLINK("https://ub.com.vn/threads/seabank-thong-bao-tuyen-dung-giao-dich-vien-hai-phong.256326/#post-927758","Tại đây")</f>
        <v>Tại đây</v>
      </c>
    </row>
    <row r="94">
      <c r="A94" s="6" t="s">
        <v>135</v>
      </c>
      <c r="B94" s="7" t="s">
        <v>11</v>
      </c>
      <c r="C94" s="6" t="s">
        <v>146</v>
      </c>
      <c r="D94" s="7" t="s">
        <v>125</v>
      </c>
      <c r="E94" s="6" t="s">
        <v>14</v>
      </c>
      <c r="F94" s="6" t="s">
        <v>140</v>
      </c>
      <c r="G94" s="9">
        <v>43585.0</v>
      </c>
      <c r="H94" s="7" t="s">
        <v>147</v>
      </c>
      <c r="I94" s="7" t="s">
        <v>17</v>
      </c>
      <c r="J94" s="10" t="str">
        <f>HYPERLINK("https://ub.com.vn/threads/30-04-seabank-thong-bao-tuyen-dung-giam-doc-khach-hang-doanh-nghiep-hue.256674/#post-928132","Tại đây")</f>
        <v>Tại đây</v>
      </c>
    </row>
    <row r="95">
      <c r="A95" s="6" t="s">
        <v>135</v>
      </c>
      <c r="B95" s="7" t="s">
        <v>11</v>
      </c>
      <c r="C95" s="11" t="s">
        <v>148</v>
      </c>
      <c r="D95" s="7" t="s">
        <v>23</v>
      </c>
      <c r="E95" s="6" t="s">
        <v>14</v>
      </c>
      <c r="F95" s="6" t="s">
        <v>30</v>
      </c>
      <c r="G95" s="9">
        <v>43537.0</v>
      </c>
      <c r="H95" s="7" t="s">
        <v>138</v>
      </c>
      <c r="I95" s="10" t="str">
        <f>HYPERLINK("https://banker.vn/-13.03-seabank-thong-bao-tuyen-dung-chuyen-vien-quan-ly-khach-hang-doanh-nghiep-ha-noi/4700.html","Tại đây")</f>
        <v>Tại đây</v>
      </c>
      <c r="J95" s="10" t="str">
        <f>HYPERLINK("https://ub.com.vn/threads/13-03-seabank-thong-bao-tuyen-dung-chuyen-vien-quan-ly-khach-hang-doanh-nghiep-ha-noi.256536/#post-927991","Tại đây")</f>
        <v>Tại đây</v>
      </c>
    </row>
    <row r="96">
      <c r="A96" s="12" t="s">
        <v>149</v>
      </c>
      <c r="B96" s="12" t="s">
        <v>11</v>
      </c>
      <c r="C96" s="12" t="s">
        <v>42</v>
      </c>
      <c r="D96" s="12" t="s">
        <v>13</v>
      </c>
      <c r="E96" s="12" t="s">
        <v>14</v>
      </c>
      <c r="F96" s="12" t="s">
        <v>20</v>
      </c>
      <c r="G96" s="13">
        <v>43545.0</v>
      </c>
      <c r="H96" s="12" t="s">
        <v>16</v>
      </c>
      <c r="I96" s="15" t="s">
        <v>17</v>
      </c>
      <c r="J96" s="14" t="str">
        <f>HYPERLINK("https://ub.com.vn/threads/21-03-shb-tuyn-dung-giao-dch-vien-tren-nhiu-khu-vc.257524/#post-929003","Tại đây")</f>
        <v>Tại đây</v>
      </c>
    </row>
    <row r="97">
      <c r="A97" s="12" t="s">
        <v>149</v>
      </c>
      <c r="B97" s="12" t="s">
        <v>11</v>
      </c>
      <c r="C97" s="12" t="s">
        <v>150</v>
      </c>
      <c r="D97" s="12" t="s">
        <v>55</v>
      </c>
      <c r="E97" s="12" t="s">
        <v>14</v>
      </c>
      <c r="F97" s="12" t="s">
        <v>20</v>
      </c>
      <c r="G97" s="13">
        <v>43538.0</v>
      </c>
      <c r="H97" s="12" t="s">
        <v>16</v>
      </c>
      <c r="I97" s="15" t="s">
        <v>17</v>
      </c>
      <c r="J97" s="14" t="str">
        <f>HYPERLINK("https://ub.com.vn/threads/14-03-shb-tuyn-dung-chuyen-vien-h-tr-tin-dung-dak-lak-dng-thap-quang-nam-soc-trang.257525/","Tại đây")</f>
        <v>Tại đây</v>
      </c>
    </row>
    <row r="98">
      <c r="A98" s="12" t="s">
        <v>149</v>
      </c>
      <c r="B98" s="12" t="s">
        <v>11</v>
      </c>
      <c r="C98" s="12" t="s">
        <v>151</v>
      </c>
      <c r="D98" s="12" t="s">
        <v>23</v>
      </c>
      <c r="E98" s="12" t="s">
        <v>14</v>
      </c>
      <c r="F98" s="12" t="s">
        <v>152</v>
      </c>
      <c r="G98" s="13">
        <v>43538.0</v>
      </c>
      <c r="H98" s="12" t="s">
        <v>16</v>
      </c>
      <c r="I98" s="15" t="s">
        <v>17</v>
      </c>
      <c r="J98" s="14" t="str">
        <f>HYPERLINK("https://ub.com.vn/threads/14-03-shb-tuyn-dung-chuyen-vien-quan-h-khach-hang-doanh-nghip-khu-vc-min-nam.257526/#post-929005","Tại đây")</f>
        <v>Tại đây</v>
      </c>
    </row>
    <row r="99">
      <c r="A99" s="12" t="s">
        <v>149</v>
      </c>
      <c r="B99" s="12" t="s">
        <v>11</v>
      </c>
      <c r="C99" s="12" t="s">
        <v>151</v>
      </c>
      <c r="D99" s="12" t="s">
        <v>23</v>
      </c>
      <c r="E99" s="12" t="s">
        <v>14</v>
      </c>
      <c r="F99" s="12" t="s">
        <v>94</v>
      </c>
      <c r="G99" s="13">
        <v>43538.0</v>
      </c>
      <c r="H99" s="12" t="s">
        <v>16</v>
      </c>
      <c r="I99" s="15" t="s">
        <v>17</v>
      </c>
      <c r="J99" s="14" t="str">
        <f>HYPERLINK("https://ub.com.vn/threads/14-03-shb-tuyn-dung-chuyen-vien-quan-h-khach-hang-doanh-nghip-khu-vc-min-trung.257527/#post-929006","Tại đây")</f>
        <v>Tại đây</v>
      </c>
    </row>
    <row r="100">
      <c r="A100" s="12" t="s">
        <v>153</v>
      </c>
      <c r="B100" s="12" t="s">
        <v>11</v>
      </c>
      <c r="C100" s="12" t="s">
        <v>154</v>
      </c>
      <c r="D100" s="12" t="s">
        <v>49</v>
      </c>
      <c r="E100" s="12" t="s">
        <v>14</v>
      </c>
      <c r="F100" s="12" t="s">
        <v>20</v>
      </c>
      <c r="G100" s="13">
        <v>43555.0</v>
      </c>
      <c r="H100" s="12" t="s">
        <v>16</v>
      </c>
      <c r="I100" s="14" t="str">
        <f>HYPERLINK("https://banker.vn/-31.03-shinhanbank-tuyen-dung-chuyen-vien-phong-tin-dung-chi-nhanh-bac-ninh-vinh-phuc/4751.html","Tại đây")</f>
        <v>Tại đây</v>
      </c>
      <c r="J100" s="14" t="str">
        <f>HYPERLINK("https://ub.com.vn/threads/31-03-shinhanbank-tuyn-dung-chuyen-vien-phong-tin-dung-chi-nhanh-bac-ninh-vinh-phuc.257228/#post-928698","Tại đây")</f>
        <v>Tại đây</v>
      </c>
    </row>
    <row r="101">
      <c r="A101" s="12" t="s">
        <v>153</v>
      </c>
      <c r="B101" s="12" t="s">
        <v>11</v>
      </c>
      <c r="C101" s="12" t="s">
        <v>42</v>
      </c>
      <c r="D101" s="12" t="s">
        <v>13</v>
      </c>
      <c r="E101" s="12" t="s">
        <v>14</v>
      </c>
      <c r="F101" s="12" t="s">
        <v>20</v>
      </c>
      <c r="G101" s="13">
        <v>43555.0</v>
      </c>
      <c r="H101" s="12" t="s">
        <v>16</v>
      </c>
      <c r="I101" s="14" t="str">
        <f>HYPERLINK("https://banker.vn/-31.03-shinhanbank-tuyen-dung-giao-dich-vien-tai-chi-nhanh-bac-ninh-vinh-phuc/4763.html","Tại đây")</f>
        <v>Tại đây</v>
      </c>
      <c r="J101" s="14" t="str">
        <f>HYPERLINK("https://ub.com.vn/threads/31-03-shinhanbank-tuyn-dung-giao-dch-vien-tai-chi-nhanh-bac-ninh-vinh-phuc.257229/#post-928699","Tại đây")</f>
        <v>Tại đây</v>
      </c>
    </row>
    <row r="102">
      <c r="A102" s="12" t="s">
        <v>155</v>
      </c>
      <c r="B102" s="12" t="s">
        <v>11</v>
      </c>
      <c r="C102" s="12" t="s">
        <v>156</v>
      </c>
      <c r="D102" s="12" t="s">
        <v>23</v>
      </c>
      <c r="E102" s="12" t="s">
        <v>14</v>
      </c>
      <c r="F102" s="12" t="s">
        <v>157</v>
      </c>
      <c r="G102" s="13">
        <v>43570.0</v>
      </c>
      <c r="H102" s="12" t="s">
        <v>41</v>
      </c>
      <c r="I102" s="14" t="str">
        <f>HYPERLINK("https://banker.vn/-15.04-techcombank-tuyen-dung-chuyen-vien-tu-van-dich-vu-tai-chinh-ca-nhan-mien-bac/4756.html","Tại đây")</f>
        <v>Tại đây</v>
      </c>
      <c r="J102" s="14" t="str">
        <f>HYPERLINK("https://ub.com.vn/threads/15-04-techcombank-tuyn-dung-chuyen-vien-tu-van-dch-vu-tai-chinh-ca-nhan-min-bac.257145/#post-928614","Tại đây")</f>
        <v>Tại đây</v>
      </c>
    </row>
    <row r="103">
      <c r="A103" s="12" t="s">
        <v>155</v>
      </c>
      <c r="B103" s="12" t="s">
        <v>11</v>
      </c>
      <c r="C103" s="12" t="s">
        <v>158</v>
      </c>
      <c r="D103" s="12" t="s">
        <v>23</v>
      </c>
      <c r="E103" s="12" t="s">
        <v>14</v>
      </c>
      <c r="F103" s="12" t="s">
        <v>30</v>
      </c>
      <c r="G103" s="13">
        <v>43555.0</v>
      </c>
      <c r="H103" s="12" t="s">
        <v>35</v>
      </c>
      <c r="I103" s="14" t="str">
        <f>HYPERLINK("https://banker.vn/-31.03-techcombank-tuyen-dung-chuyen-vien-cao-cap-quan-he-khach-hang-uu-tien-khu-vuc-ha-noi/4770.html","Tại đây")</f>
        <v>Tại đây</v>
      </c>
      <c r="J103" s="14" t="str">
        <f>HYPERLINK("https://ub.com.vn/threads/31-03-techcombank-tuyn-dung-chuyen-vien-cao-cap-quan-h-khach-hang-uu-tien-khu-vc-ha-ni.257497/#post-928976","Tại đây")</f>
        <v>Tại đây</v>
      </c>
    </row>
    <row r="104">
      <c r="A104" s="12" t="s">
        <v>155</v>
      </c>
      <c r="B104" s="12" t="s">
        <v>11</v>
      </c>
      <c r="C104" s="12" t="s">
        <v>64</v>
      </c>
      <c r="D104" s="12" t="s">
        <v>23</v>
      </c>
      <c r="E104" s="12" t="s">
        <v>14</v>
      </c>
      <c r="F104" s="12" t="s">
        <v>159</v>
      </c>
      <c r="G104" s="13">
        <v>43555.0</v>
      </c>
      <c r="H104" s="12" t="s">
        <v>35</v>
      </c>
      <c r="I104" s="14" t="str">
        <f>HYPERLINK("https://banker.vn/-31.05-techcombank-tuyen-dung-chuyen-vien-khach-hang-ca-nhan-kv-ba-ria-vung-tau/4771.html","Tại đây")</f>
        <v>Tại đây</v>
      </c>
      <c r="J104" s="14" t="str">
        <f>HYPERLINK("https://ub.com.vn/threads/31-05-techcombank-tuyn-dung-chuyen-vien-khach-hang-ca-nhan-kv-ba-ra-vung-tau.257498/#post-928977","Tại đây")</f>
        <v>Tại đây</v>
      </c>
    </row>
    <row r="105">
      <c r="A105" s="12" t="s">
        <v>155</v>
      </c>
      <c r="B105" s="12" t="s">
        <v>11</v>
      </c>
      <c r="C105" s="12" t="s">
        <v>160</v>
      </c>
      <c r="D105" s="12" t="s">
        <v>49</v>
      </c>
      <c r="E105" s="12" t="s">
        <v>14</v>
      </c>
      <c r="F105" s="12" t="s">
        <v>20</v>
      </c>
      <c r="G105" s="13">
        <v>43541.0</v>
      </c>
      <c r="H105" s="12" t="s">
        <v>16</v>
      </c>
      <c r="I105" s="14" t="str">
        <f>HYPERLINK("https://banker.vn/-17.03-techcombank-tuyen-dung-nhan-su-khu-vuc-hai-phong-hung-yen-hai-duong-quang-ninh/4781.html","Tại đây")</f>
        <v>Tại đây</v>
      </c>
      <c r="J105" s="14" t="str">
        <f>HYPERLINK("https://ub.com.vn/threads/17-03-techcombank-tuyn-dung-nhan-s-khu-vc-hai-phong-hung-yen-hai-duong-quang-ninh.257496/#post-928975","Tại đây")</f>
        <v>Tại đây</v>
      </c>
    </row>
    <row r="106">
      <c r="A106" s="12" t="s">
        <v>155</v>
      </c>
      <c r="B106" s="12" t="s">
        <v>47</v>
      </c>
      <c r="C106" s="12" t="s">
        <v>161</v>
      </c>
      <c r="D106" s="12" t="s">
        <v>162</v>
      </c>
      <c r="E106" s="12" t="s">
        <v>14</v>
      </c>
      <c r="F106" s="12" t="s">
        <v>20</v>
      </c>
      <c r="G106" s="13">
        <v>43616.0</v>
      </c>
      <c r="H106" s="12" t="s">
        <v>16</v>
      </c>
      <c r="I106" s="14" t="str">
        <f>HYPERLINK("https://banker.vn/-31.05-techcombank-tuyen-dung-thuc-tap-sinh-khoi-quan-tri-nguon-nhan-luc-hr19-hcm-ha-noi/4755.html","Tại đây")</f>
        <v>Tại đây</v>
      </c>
      <c r="J106" s="14" t="str">
        <f>HYPERLINK("https://ub.com.vn/threads/31-05-echcombank-tuyn-dung-thc-tp-sinh-khi-quan-tr-ngun-nhan-lc-hr19-hcm-ha-ni.257146/#post-928615","Tại đây")</f>
        <v>Tại đây</v>
      </c>
    </row>
    <row r="107">
      <c r="A107" s="12" t="s">
        <v>155</v>
      </c>
      <c r="B107" s="23" t="s">
        <v>11</v>
      </c>
      <c r="C107" s="23" t="s">
        <v>42</v>
      </c>
      <c r="D107" s="23" t="s">
        <v>13</v>
      </c>
      <c r="E107" s="23" t="s">
        <v>14</v>
      </c>
      <c r="F107" s="23" t="s">
        <v>30</v>
      </c>
      <c r="G107" s="24">
        <v>43555.0</v>
      </c>
      <c r="H107" s="23" t="s">
        <v>16</v>
      </c>
      <c r="I107" s="25" t="s">
        <v>17</v>
      </c>
      <c r="J107" s="26" t="str">
        <f>HYPERLINK("https://ub.com.vn/threads/31-03-techcombank-tuyn-dung-giao-dch-vien-khu-vc-ba-dinh-cu-giay-tay-h.257556/#post-929037","Tại đây")</f>
        <v>Tại đây</v>
      </c>
    </row>
    <row r="108">
      <c r="A108" s="27" t="s">
        <v>155</v>
      </c>
      <c r="B108" s="28" t="s">
        <v>11</v>
      </c>
      <c r="C108" s="28" t="s">
        <v>163</v>
      </c>
      <c r="D108" s="28" t="s">
        <v>40</v>
      </c>
      <c r="E108" s="28" t="s">
        <v>14</v>
      </c>
      <c r="F108" s="28" t="s">
        <v>113</v>
      </c>
      <c r="G108" s="29">
        <v>43554.0</v>
      </c>
      <c r="H108" s="28" t="s">
        <v>16</v>
      </c>
      <c r="I108" s="30" t="s">
        <v>17</v>
      </c>
      <c r="J108" s="31" t="str">
        <f>HYPERLINK("https://ub.com.vn/threads/30-03-the-future-bank-consultant-2019-chuyen-vien-thanh-toan-quc-t-tso-khu-vc-min-bac.257557/#post-929038","Tại đây")</f>
        <v>Tại đây</v>
      </c>
    </row>
    <row r="109">
      <c r="A109" s="27" t="s">
        <v>155</v>
      </c>
      <c r="B109" s="28" t="s">
        <v>11</v>
      </c>
      <c r="C109" s="28" t="s">
        <v>74</v>
      </c>
      <c r="D109" s="28" t="s">
        <v>23</v>
      </c>
      <c r="E109" s="28" t="s">
        <v>14</v>
      </c>
      <c r="F109" s="28" t="s">
        <v>152</v>
      </c>
      <c r="G109" s="29">
        <v>43554.0</v>
      </c>
      <c r="H109" s="28" t="s">
        <v>164</v>
      </c>
      <c r="I109" s="15" t="s">
        <v>17</v>
      </c>
      <c r="J109" s="31" t="str">
        <f>HYPERLINK("https://ub.com.vn/threads/the-consulting-master-2019-chuyen-vien-khach-hang-doanh-nghip-rm-khu-vc-min-nam.257558/#post-929039","Tại đây")</f>
        <v>Tại đây</v>
      </c>
    </row>
    <row r="110">
      <c r="A110" s="27" t="s">
        <v>155</v>
      </c>
      <c r="B110" s="28" t="s">
        <v>11</v>
      </c>
      <c r="C110" s="28" t="s">
        <v>64</v>
      </c>
      <c r="D110" s="28" t="s">
        <v>23</v>
      </c>
      <c r="E110" s="28" t="s">
        <v>14</v>
      </c>
      <c r="F110" s="28" t="s">
        <v>113</v>
      </c>
      <c r="G110" s="29">
        <v>43554.0</v>
      </c>
      <c r="H110" s="28" t="s">
        <v>16</v>
      </c>
      <c r="I110" s="30" t="s">
        <v>17</v>
      </c>
      <c r="J110" s="31" t="str">
        <f>HYPERLINK("https://ub.com.vn/threads/the-future-bank-consultant-2019-chuyen-vien-khach-hang-ca-nhan-rbo-khu-vc-min-bac.257559/#post-929040","Tại đây")</f>
        <v>Tại đây</v>
      </c>
    </row>
    <row r="111">
      <c r="A111" s="27" t="s">
        <v>155</v>
      </c>
      <c r="B111" s="28" t="s">
        <v>11</v>
      </c>
      <c r="C111" s="28" t="s">
        <v>165</v>
      </c>
      <c r="D111" s="28" t="s">
        <v>23</v>
      </c>
      <c r="E111" s="28" t="s">
        <v>14</v>
      </c>
      <c r="F111" s="28" t="s">
        <v>113</v>
      </c>
      <c r="G111" s="29">
        <v>43554.0</v>
      </c>
      <c r="H111" s="28" t="s">
        <v>164</v>
      </c>
      <c r="I111" s="30" t="s">
        <v>17</v>
      </c>
      <c r="J111" s="31" t="str">
        <f>HYPERLINK("https://ub.com.vn/threads/the-consulting-master-2019-chuyen-vien-tu-van-dch-vu-tai-chinh-ca-nhan-cso-khu-vc-min-bac.257560/#post-929041","Tại đây")</f>
        <v>Tại đây</v>
      </c>
    </row>
    <row r="112">
      <c r="A112" s="27" t="s">
        <v>155</v>
      </c>
      <c r="B112" s="28" t="s">
        <v>11</v>
      </c>
      <c r="C112" s="28" t="s">
        <v>166</v>
      </c>
      <c r="D112" s="28" t="s">
        <v>23</v>
      </c>
      <c r="E112" s="28" t="s">
        <v>14</v>
      </c>
      <c r="F112" s="28" t="s">
        <v>152</v>
      </c>
      <c r="G112" s="29">
        <v>43554.0</v>
      </c>
      <c r="H112" s="28" t="s">
        <v>164</v>
      </c>
      <c r="I112" s="15" t="s">
        <v>17</v>
      </c>
      <c r="J112" s="31" t="str">
        <f>HYPERLINK("https://ub.com.vn/threads/the-consulting-master-chuyen-vien-khach-hang-uu-tien-prm-khu-vc-min-nam.257561/#post-929042","Tại đây")</f>
        <v>Tại đây</v>
      </c>
    </row>
    <row r="113">
      <c r="A113" s="32" t="s">
        <v>167</v>
      </c>
      <c r="B113" s="33" t="s">
        <v>47</v>
      </c>
      <c r="C113" s="34" t="s">
        <v>150</v>
      </c>
      <c r="D113" s="33" t="s">
        <v>23</v>
      </c>
      <c r="E113" s="34" t="s">
        <v>14</v>
      </c>
      <c r="F113" s="34" t="s">
        <v>30</v>
      </c>
      <c r="G113" s="35">
        <v>43585.0</v>
      </c>
      <c r="H113" s="33" t="s">
        <v>21</v>
      </c>
      <c r="I113" s="10" t="str">
        <f>HYPERLINK("https://banker.vn/-30.04-techcombank-tuyen-dung-chuyen-vien-ho-tro-tin-dung-ss19-khoi-ban-hang-va-kenh-phan-phoi/4713.html","Tại đây")</f>
        <v>Tại đây</v>
      </c>
      <c r="J113" s="36" t="str">
        <f>HYPERLINK("https://ub.com.vn/threads/30-04-techcombank-tuyen-dung-chuyen-vien-ho-tro-tin-dung-ss19-khoi-ban-hang-va-kenh-phan-phoi.256650/#post-928108","Tại đây")</f>
        <v>Tại đây</v>
      </c>
    </row>
    <row r="114">
      <c r="A114" s="32" t="s">
        <v>167</v>
      </c>
      <c r="B114" s="33" t="s">
        <v>11</v>
      </c>
      <c r="C114" s="37" t="s">
        <v>119</v>
      </c>
      <c r="D114" s="33" t="s">
        <v>23</v>
      </c>
      <c r="E114" s="34" t="s">
        <v>14</v>
      </c>
      <c r="F114" s="34" t="s">
        <v>20</v>
      </c>
      <c r="G114" s="35">
        <v>43585.0</v>
      </c>
      <c r="H114" s="33" t="s">
        <v>141</v>
      </c>
      <c r="I114" s="36" t="str">
        <f>HYPERLINK("https://banker.vn/-30.04-techcombank-tuyen-dung-chuyen-vien-khach-hang-ca-nhan-tai-nhieu-chi-nhanh/4714.html","Tại đây")</f>
        <v>Tại đây</v>
      </c>
      <c r="J114" s="36" t="str">
        <f>HYPERLINK("https://ub.com.vn/threads/30-04-techcombank-tuyen-dung-chuyen-vien-khach-hang-ca-nhan-tai-nhieu-chi-nhanh.256651/#post-928109","Tại đây")</f>
        <v>Tại đây</v>
      </c>
    </row>
    <row r="115">
      <c r="A115" s="38" t="s">
        <v>167</v>
      </c>
      <c r="B115" s="39" t="s">
        <v>11</v>
      </c>
      <c r="C115" s="34" t="s">
        <v>119</v>
      </c>
      <c r="D115" s="39" t="s">
        <v>23</v>
      </c>
      <c r="E115" s="40" t="s">
        <v>14</v>
      </c>
      <c r="F115" s="41" t="s">
        <v>20</v>
      </c>
      <c r="G115" s="42">
        <v>43585.0</v>
      </c>
      <c r="H115" s="39" t="s">
        <v>141</v>
      </c>
      <c r="I115" s="39" t="s">
        <v>17</v>
      </c>
      <c r="J115" s="43" t="str">
        <f>HYPERLINK("https://ub.com.vn/threads/30-04-techcombank-tuyen-dung-chuyen-vien-khach-hang-ca-nhan-nhieu-chi-nhanh.256811/#post-928271","Tại đây")</f>
        <v>Tại đây</v>
      </c>
    </row>
    <row r="116">
      <c r="A116" s="32" t="s">
        <v>167</v>
      </c>
      <c r="B116" s="33" t="s">
        <v>11</v>
      </c>
      <c r="C116" s="34" t="s">
        <v>168</v>
      </c>
      <c r="D116" s="33" t="s">
        <v>55</v>
      </c>
      <c r="E116" s="34" t="s">
        <v>14</v>
      </c>
      <c r="F116" s="34" t="s">
        <v>24</v>
      </c>
      <c r="G116" s="35">
        <v>43539.0</v>
      </c>
      <c r="H116" s="33" t="s">
        <v>141</v>
      </c>
      <c r="I116" s="33" t="s">
        <v>17</v>
      </c>
      <c r="J116" s="36" t="str">
        <f>HYPERLINK("https://ub.com.vn/threads/techcombank-tuyen-dung-chuyen-vien-ho-tro-tin-dung.256337/#post-927769","Tại đây")</f>
        <v>Tại đây</v>
      </c>
    </row>
    <row r="117">
      <c r="A117" s="38" t="s">
        <v>167</v>
      </c>
      <c r="B117" s="39" t="s">
        <v>11</v>
      </c>
      <c r="C117" s="44" t="s">
        <v>169</v>
      </c>
      <c r="D117" s="39" t="s">
        <v>23</v>
      </c>
      <c r="E117" s="40" t="s">
        <v>14</v>
      </c>
      <c r="F117" s="41" t="s">
        <v>20</v>
      </c>
      <c r="G117" s="42">
        <v>43537.0</v>
      </c>
      <c r="H117" s="39" t="s">
        <v>170</v>
      </c>
      <c r="I117" s="30" t="s">
        <v>17</v>
      </c>
      <c r="J117" s="43" t="str">
        <f>HYPERLINK("https://ub.com.vn/threads/13-03-techcombank-tuyen-dung-chuyen-vien-khach-hang-uu-tien-nhieu-chi-nhanh-2-3-nam-kinh-nghiem.256755/#post-928214","Tại đây")</f>
        <v>Tại đây</v>
      </c>
    </row>
    <row r="118">
      <c r="A118" s="38" t="s">
        <v>167</v>
      </c>
      <c r="B118" s="39" t="s">
        <v>125</v>
      </c>
      <c r="C118" s="45" t="s">
        <v>171</v>
      </c>
      <c r="D118" s="39" t="s">
        <v>125</v>
      </c>
      <c r="E118" s="40" t="s">
        <v>14</v>
      </c>
      <c r="F118" s="41" t="s">
        <v>34</v>
      </c>
      <c r="G118" s="42">
        <v>43531.0</v>
      </c>
      <c r="H118" s="39" t="s">
        <v>172</v>
      </c>
      <c r="I118" s="30" t="s">
        <v>17</v>
      </c>
      <c r="J118" s="43" t="str">
        <f>HYPERLINK("https://ub.com.vn/threads/07-03-techcombank-tuyen-dung-giam-doc-tiep-thi-san-pham-tai-chinh-ca-nhan-ho-chi-minh.256926/#post-928393","Tại đây")</f>
        <v>Tại đây</v>
      </c>
    </row>
    <row r="119">
      <c r="A119" s="27" t="s">
        <v>173</v>
      </c>
      <c r="B119" s="28" t="s">
        <v>11</v>
      </c>
      <c r="C119" s="28" t="s">
        <v>64</v>
      </c>
      <c r="D119" s="28" t="s">
        <v>23</v>
      </c>
      <c r="E119" s="28" t="s">
        <v>14</v>
      </c>
      <c r="F119" s="28" t="s">
        <v>30</v>
      </c>
      <c r="G119" s="29">
        <v>43555.0</v>
      </c>
      <c r="H119" s="28" t="s">
        <v>16</v>
      </c>
      <c r="I119" s="31" t="str">
        <f>HYPERLINK("https://banker.vn/-31.03-tpbank-tuyen-dung-chuyen-vien-khach-hang-ca-nhan-%E2%80%93-khoi-ban-truc-tiep-ha-noi/4764.html","Tại đây")</f>
        <v>Tại đây</v>
      </c>
      <c r="J119" s="31" t="str">
        <f>HYPERLINK("https://ub.com.vn/threads/31-03-tpbank-tuyn-dung-chuyen-vien-khach-hang-ca-nhan-khi-ban-trc-tip-ha-ni.257417/#post-928893","Tại đây")</f>
        <v>Tại đây</v>
      </c>
    </row>
    <row r="120">
      <c r="A120" s="27" t="s">
        <v>173</v>
      </c>
      <c r="B120" s="28" t="s">
        <v>11</v>
      </c>
      <c r="C120" s="28" t="s">
        <v>174</v>
      </c>
      <c r="D120" s="28" t="s">
        <v>23</v>
      </c>
      <c r="E120" s="28" t="s">
        <v>14</v>
      </c>
      <c r="F120" s="28" t="s">
        <v>30</v>
      </c>
      <c r="G120" s="29">
        <v>43542.0</v>
      </c>
      <c r="H120" s="28" t="s">
        <v>16</v>
      </c>
      <c r="I120" s="31" t="str">
        <f>HYPERLINK("https://banker.vn/-18.03-tpbank-tuyen-dung-chuyen-vien-tu-van-khach-hang-ha-noi/4780.html","Tại đây")</f>
        <v>Tại đây</v>
      </c>
      <c r="J120" s="31" t="str">
        <f>HYPERLINK("https://ub.com.vn/threads/18-03-tpbank-tuyn-dung-chuyen-vien-tu-van-khach-hang-ha-ni.257387/#post-928863","Tại đây")</f>
        <v>Tại đây</v>
      </c>
    </row>
    <row r="121">
      <c r="A121" s="27" t="s">
        <v>173</v>
      </c>
      <c r="B121" s="28" t="s">
        <v>11</v>
      </c>
      <c r="C121" s="28" t="s">
        <v>119</v>
      </c>
      <c r="D121" s="28" t="s">
        <v>23</v>
      </c>
      <c r="E121" s="28" t="s">
        <v>14</v>
      </c>
      <c r="F121" s="28" t="s">
        <v>20</v>
      </c>
      <c r="G121" s="29">
        <v>43536.0</v>
      </c>
      <c r="H121" s="28" t="s">
        <v>41</v>
      </c>
      <c r="I121" s="30" t="s">
        <v>17</v>
      </c>
      <c r="J121" s="31" t="str">
        <f>HYPERLINK("https://ub.com.vn/threads/12-03-tpbank-tuyn-dung-chuyen-vien-khach-hang-ca-nhan-ha-ni-da-nng-tp-h-chi-minh.257179/#post-928648","Tại đây")</f>
        <v>Tại đây</v>
      </c>
    </row>
    <row r="122">
      <c r="A122" s="27" t="s">
        <v>173</v>
      </c>
      <c r="B122" s="28" t="s">
        <v>11</v>
      </c>
      <c r="C122" s="28" t="s">
        <v>175</v>
      </c>
      <c r="D122" s="28" t="s">
        <v>23</v>
      </c>
      <c r="E122" s="28" t="s">
        <v>14</v>
      </c>
      <c r="F122" s="28" t="s">
        <v>20</v>
      </c>
      <c r="G122" s="29">
        <v>43536.0</v>
      </c>
      <c r="H122" s="28" t="s">
        <v>16</v>
      </c>
      <c r="I122" s="30" t="s">
        <v>17</v>
      </c>
      <c r="J122" s="31" t="str">
        <f>HYPERLINK("https://ub.com.vn/threads/12-03-tpbank-tuyn-dung-nhan-vien-khach-hang-ca-nhan-nhiu-chi-nhanh.257180/#post-928649","Tại đây")</f>
        <v>Tại đây</v>
      </c>
    </row>
    <row r="123">
      <c r="A123" s="27" t="s">
        <v>173</v>
      </c>
      <c r="B123" s="28" t="s">
        <v>11</v>
      </c>
      <c r="C123" s="28" t="s">
        <v>42</v>
      </c>
      <c r="D123" s="28" t="s">
        <v>13</v>
      </c>
      <c r="E123" s="28" t="s">
        <v>14</v>
      </c>
      <c r="F123" s="28" t="s">
        <v>20</v>
      </c>
      <c r="G123" s="29">
        <v>43536.0</v>
      </c>
      <c r="H123" s="28" t="s">
        <v>16</v>
      </c>
      <c r="I123" s="30" t="s">
        <v>17</v>
      </c>
      <c r="J123" s="31" t="str">
        <f>HYPERLINK("https://ub.com.vn/threads/12-03-tpbank-tuyn-dung-giao-dch-vien-khi-ban-trc-tip-rc-tip-ha-ni-da-nng-hcm.257181/#post-928650","Tại đây")</f>
        <v>Tại đây</v>
      </c>
    </row>
    <row r="124">
      <c r="A124" s="27" t="s">
        <v>173</v>
      </c>
      <c r="B124" s="28" t="s">
        <v>11</v>
      </c>
      <c r="C124" s="28" t="s">
        <v>119</v>
      </c>
      <c r="D124" s="28" t="s">
        <v>23</v>
      </c>
      <c r="E124" s="28" t="s">
        <v>14</v>
      </c>
      <c r="F124" s="28" t="s">
        <v>20</v>
      </c>
      <c r="G124" s="29">
        <v>43535.0</v>
      </c>
      <c r="H124" s="28" t="s">
        <v>41</v>
      </c>
      <c r="I124" s="30" t="s">
        <v>17</v>
      </c>
      <c r="J124" s="31" t="str">
        <f>HYPERLINK("https://ub.com.vn/threads/11-03-tpbank-tuyn-dung-chuyen-vien-khach-hang-ca-nhan-nhiu-khu-vc.257182/#post-928651","Tại đây")</f>
        <v>Tại đây</v>
      </c>
    </row>
    <row r="125">
      <c r="A125" s="27" t="s">
        <v>173</v>
      </c>
      <c r="B125" s="28" t="s">
        <v>11</v>
      </c>
      <c r="C125" s="28" t="s">
        <v>116</v>
      </c>
      <c r="D125" s="28" t="s">
        <v>23</v>
      </c>
      <c r="E125" s="28" t="s">
        <v>14</v>
      </c>
      <c r="F125" s="28" t="s">
        <v>20</v>
      </c>
      <c r="G125" s="29">
        <v>43535.0</v>
      </c>
      <c r="H125" s="28" t="s">
        <v>41</v>
      </c>
      <c r="I125" s="30" t="s">
        <v>17</v>
      </c>
      <c r="J125" s="31" t="str">
        <f>HYPERLINK("https://ub.com.vn/threads/11-03-tpbank-tuyn-dung-chuyen-vien-khach-hang-doanh-nghip-tren-nhiu-khu-vc.257183/#post-928652","Tại đây")</f>
        <v>Tại đây</v>
      </c>
    </row>
    <row r="126">
      <c r="A126" s="27" t="s">
        <v>173</v>
      </c>
      <c r="B126" s="28" t="s">
        <v>11</v>
      </c>
      <c r="C126" s="28" t="s">
        <v>42</v>
      </c>
      <c r="D126" s="28" t="s">
        <v>13</v>
      </c>
      <c r="E126" s="28" t="s">
        <v>14</v>
      </c>
      <c r="F126" s="28" t="s">
        <v>30</v>
      </c>
      <c r="G126" s="29">
        <v>43535.0</v>
      </c>
      <c r="H126" s="28" t="s">
        <v>16</v>
      </c>
      <c r="I126" s="30" t="s">
        <v>17</v>
      </c>
      <c r="J126" s="31" t="str">
        <f>HYPERLINK("https://ub.com.vn/threads/11-03-tpbank-tuyn-dung-giao-dch-vien-ha-ni.257184/#post-928653","Tại đây")</f>
        <v>Tại đây</v>
      </c>
    </row>
    <row r="127">
      <c r="A127" s="27" t="s">
        <v>173</v>
      </c>
      <c r="B127" s="28" t="s">
        <v>11</v>
      </c>
      <c r="C127" s="28" t="s">
        <v>176</v>
      </c>
      <c r="D127" s="28" t="s">
        <v>49</v>
      </c>
      <c r="E127" s="28" t="s">
        <v>14</v>
      </c>
      <c r="F127" s="28" t="s">
        <v>34</v>
      </c>
      <c r="G127" s="29">
        <v>43525.0</v>
      </c>
      <c r="H127" s="28" t="s">
        <v>16</v>
      </c>
      <c r="I127" s="30" t="s">
        <v>17</v>
      </c>
      <c r="J127" s="31" t="str">
        <f>HYPERLINK("https://ub.com.vn/threads/01-03-tpbank-tuyn-dung-ctv-phong-dao-tao-va-phat-trin-ngun-nhan-lc-h-chi-minh.257185/#post-928654","Tại đây")</f>
        <v>Tại đây</v>
      </c>
    </row>
    <row r="128">
      <c r="A128" s="27" t="s">
        <v>173</v>
      </c>
      <c r="B128" s="28" t="s">
        <v>177</v>
      </c>
      <c r="C128" s="28" t="s">
        <v>178</v>
      </c>
      <c r="D128" s="28" t="s">
        <v>23</v>
      </c>
      <c r="E128" s="28" t="s">
        <v>14</v>
      </c>
      <c r="F128" s="28" t="s">
        <v>30</v>
      </c>
      <c r="G128" s="29">
        <v>43555.0</v>
      </c>
      <c r="H128" s="28" t="s">
        <v>16</v>
      </c>
      <c r="I128" s="31" t="str">
        <f>HYPERLINK("https://banker.vn/-31.03-tpbank-tuyen-dung-cong-tac-vien-khach-hang-ca-nhan-ha-noi/4765.html","Tại đây")</f>
        <v>Tại đây</v>
      </c>
      <c r="J128" s="31" t="str">
        <f>HYPERLINK("https://ub.com.vn/threads/31-03-tpbank-tuyn-dung-cng-tac-vien-khach-hang-ca-nhan-ha-ni.257418/#post-928894","Tại đây")</f>
        <v>Tại đây</v>
      </c>
    </row>
    <row r="129">
      <c r="A129" s="27" t="s">
        <v>173</v>
      </c>
      <c r="B129" s="28" t="s">
        <v>11</v>
      </c>
      <c r="C129" s="28" t="s">
        <v>42</v>
      </c>
      <c r="D129" s="28" t="s">
        <v>13</v>
      </c>
      <c r="E129" s="28" t="s">
        <v>14</v>
      </c>
      <c r="F129" s="28" t="s">
        <v>34</v>
      </c>
      <c r="G129" s="29">
        <v>43549.0</v>
      </c>
      <c r="H129" s="28" t="s">
        <v>41</v>
      </c>
      <c r="I129" s="30" t="s">
        <v>17</v>
      </c>
      <c r="J129" s="31" t="str">
        <f>HYPERLINK("https://ub.com.vn/threads/25-03-tpbank-tuyn-dung-giao-dch-vien-h-chi-minh.257528/#post-929007","Tại đây")</f>
        <v>Tại đây</v>
      </c>
    </row>
    <row r="130">
      <c r="A130" s="27" t="s">
        <v>173</v>
      </c>
      <c r="B130" s="28" t="s">
        <v>11</v>
      </c>
      <c r="C130" s="28" t="s">
        <v>150</v>
      </c>
      <c r="D130" s="28" t="s">
        <v>55</v>
      </c>
      <c r="E130" s="28" t="s">
        <v>14</v>
      </c>
      <c r="F130" s="28" t="s">
        <v>20</v>
      </c>
      <c r="G130" s="29">
        <v>43549.0</v>
      </c>
      <c r="H130" s="28" t="s">
        <v>41</v>
      </c>
      <c r="I130" s="30" t="s">
        <v>17</v>
      </c>
      <c r="J130" s="31" t="str">
        <f>HYPERLINK("https://ub.com.vn/threads/25-03-tpbank-tuyn-dung-chuyen-vien-h-tr-tin-dung-h-chi-minh-an-giang-cn-tho.257529/#post-929008","Tại đây")</f>
        <v>Tại đây</v>
      </c>
    </row>
    <row r="131">
      <c r="A131" s="27" t="s">
        <v>179</v>
      </c>
      <c r="B131" s="28" t="s">
        <v>11</v>
      </c>
      <c r="C131" s="28" t="s">
        <v>42</v>
      </c>
      <c r="D131" s="28" t="s">
        <v>13</v>
      </c>
      <c r="E131" s="28" t="s">
        <v>14</v>
      </c>
      <c r="F131" s="28" t="s">
        <v>20</v>
      </c>
      <c r="G131" s="29">
        <v>43555.0</v>
      </c>
      <c r="H131" s="28" t="s">
        <v>128</v>
      </c>
      <c r="I131" s="31" t="str">
        <f>HYPERLINK("https://banker.vn/-31.03-vib-thong-bao-tuyen-dung-giao-dich-vien-nhieu-khu-vuc/4769.html","Tại đây")</f>
        <v>Tại đây</v>
      </c>
      <c r="J131" s="31" t="str">
        <f>HYPERLINK("https://ub.com.vn/threads/31-03-vib-thong-bao-tuyn-dung-giao-dch-vien-nhiu-khu-vc.257321/#post-928793","Tại đây")</f>
        <v>Tại đây</v>
      </c>
    </row>
    <row r="132">
      <c r="A132" s="27" t="s">
        <v>179</v>
      </c>
      <c r="B132" s="28" t="s">
        <v>11</v>
      </c>
      <c r="C132" s="28" t="s">
        <v>180</v>
      </c>
      <c r="D132" s="28" t="s">
        <v>49</v>
      </c>
      <c r="E132" s="28" t="s">
        <v>14</v>
      </c>
      <c r="F132" s="28" t="s">
        <v>30</v>
      </c>
      <c r="G132" s="29">
        <v>43539.0</v>
      </c>
      <c r="H132" s="28" t="s">
        <v>16</v>
      </c>
      <c r="I132" s="30" t="s">
        <v>17</v>
      </c>
      <c r="J132" s="31" t="str">
        <f>HYPERLINK("https://ub.com.vn/threads/15-03-vib-tuyn-dung-quan-ly-khach-hang-ca-nhan-rm-quan-ly-khach-hang-cao-cap-srm.257352/#post-928828","Tại đây")</f>
        <v>Tại đây</v>
      </c>
    </row>
    <row r="133">
      <c r="A133" s="27" t="s">
        <v>179</v>
      </c>
      <c r="B133" s="28" t="s">
        <v>11</v>
      </c>
      <c r="C133" s="28" t="s">
        <v>160</v>
      </c>
      <c r="D133" s="28" t="s">
        <v>49</v>
      </c>
      <c r="E133" s="28" t="s">
        <v>14</v>
      </c>
      <c r="F133" s="28" t="s">
        <v>30</v>
      </c>
      <c r="G133" s="29">
        <v>43539.0</v>
      </c>
      <c r="H133" s="28" t="s">
        <v>16</v>
      </c>
      <c r="I133" s="30" t="s">
        <v>17</v>
      </c>
      <c r="J133" s="31" t="str">
        <f>HYPERLINK("https://ub.com.vn/threads/15-03-vib-tuyn-dung-cac-v-tri-tai-chi-nhanh-dng-da-ha-ni.257325/#post-928797","Tại đây")</f>
        <v>Tại đây</v>
      </c>
    </row>
    <row r="134">
      <c r="A134" s="27" t="s">
        <v>179</v>
      </c>
      <c r="B134" s="28" t="s">
        <v>47</v>
      </c>
      <c r="C134" s="28" t="s">
        <v>181</v>
      </c>
      <c r="D134" s="28" t="s">
        <v>23</v>
      </c>
      <c r="E134" s="28" t="s">
        <v>14</v>
      </c>
      <c r="F134" s="28" t="s">
        <v>20</v>
      </c>
      <c r="G134" s="29">
        <v>43539.0</v>
      </c>
      <c r="H134" s="28" t="s">
        <v>16</v>
      </c>
      <c r="I134" s="30" t="s">
        <v>17</v>
      </c>
      <c r="J134" s="31" t="str">
        <f>HYPERLINK("https://ub.com.vn/threads/15-03-vib-tuyn-dung-thc-tp-sinh-tim-nang-khi-ngan-hang-ban-le-truyn-thng.257224/#post-928694","Tại đây")</f>
        <v>Tại đây</v>
      </c>
    </row>
    <row r="135">
      <c r="A135" s="27" t="s">
        <v>179</v>
      </c>
      <c r="B135" s="46"/>
      <c r="C135" s="28" t="s">
        <v>182</v>
      </c>
      <c r="D135" s="28" t="s">
        <v>49</v>
      </c>
      <c r="E135" s="28" t="s">
        <v>83</v>
      </c>
      <c r="F135" s="28" t="s">
        <v>30</v>
      </c>
      <c r="G135" s="29">
        <v>43555.0</v>
      </c>
      <c r="H135" s="28" t="s">
        <v>128</v>
      </c>
      <c r="I135" s="31" t="str">
        <f>HYPERLINK("https://banker.vn/-31.03-vib-tuyen-dung-quan-ly-khach-hang-san-pham-the-va-tin-chap-ha-noi/4768.html","Tại đây")</f>
        <v>Tại đây</v>
      </c>
      <c r="J135" s="31" t="str">
        <f>HYPERLINK("https://ub.com.vn/threads/31-03-vib-tuyn-dung-quan-ly-khach-hang-san-phm-the-va-tin-chap-ha-ni.257249/#post-928719","Tại đây")</f>
        <v>Tại đây</v>
      </c>
    </row>
    <row r="136">
      <c r="A136" s="27" t="s">
        <v>183</v>
      </c>
      <c r="B136" s="28" t="s">
        <v>11</v>
      </c>
      <c r="C136" s="28" t="s">
        <v>150</v>
      </c>
      <c r="D136" s="28" t="s">
        <v>55</v>
      </c>
      <c r="E136" s="28" t="s">
        <v>14</v>
      </c>
      <c r="F136" s="28" t="s">
        <v>20</v>
      </c>
      <c r="G136" s="29">
        <v>43524.0</v>
      </c>
      <c r="H136" s="28" t="s">
        <v>16</v>
      </c>
      <c r="I136" s="30" t="s">
        <v>17</v>
      </c>
      <c r="J136" s="31" t="str">
        <f>HYPERLINK("https://ub.com.vn/threads/28-02-vietabank-tuyn-dung-chuyen-vien-h-tr-tin-dung-h-chi-minh-ha-ni.257322/#post-928794","Tại đây")</f>
        <v>Tại đây</v>
      </c>
    </row>
    <row r="137">
      <c r="A137" s="27" t="s">
        <v>184</v>
      </c>
      <c r="B137" s="28" t="s">
        <v>11</v>
      </c>
      <c r="C137" s="28" t="s">
        <v>185</v>
      </c>
      <c r="D137" s="28" t="s">
        <v>162</v>
      </c>
      <c r="E137" s="28" t="s">
        <v>14</v>
      </c>
      <c r="F137" s="28" t="s">
        <v>30</v>
      </c>
      <c r="G137" s="29">
        <v>43532.0</v>
      </c>
      <c r="H137" s="28" t="s">
        <v>16</v>
      </c>
      <c r="I137" s="30" t="s">
        <v>17</v>
      </c>
      <c r="J137" s="31" t="str">
        <f>HYPERLINK("https://ub.com.vn/threads/08-03-vietcapitalbank-thong-bao-tuyn-dung-nhiu-v-tri-ha-ni.257511/#post-928990","Tại đây")</f>
        <v>Tại đây</v>
      </c>
    </row>
    <row r="138">
      <c r="A138" s="27" t="s">
        <v>186</v>
      </c>
      <c r="B138" s="28" t="s">
        <v>11</v>
      </c>
      <c r="C138" s="28" t="s">
        <v>187</v>
      </c>
      <c r="D138" s="28" t="s">
        <v>49</v>
      </c>
      <c r="E138" s="28" t="s">
        <v>14</v>
      </c>
      <c r="F138" s="28" t="s">
        <v>30</v>
      </c>
      <c r="G138" s="29">
        <v>43524.0</v>
      </c>
      <c r="H138" s="28" t="s">
        <v>16</v>
      </c>
      <c r="I138" s="30" t="s">
        <v>17</v>
      </c>
      <c r="J138" s="31" t="str">
        <f>HYPERLINK("https://ub.com.vn/threads/28-02-vietcapitalbank-thong-bao-tuyn-dung-nhiu-v-tri-ha-ni.257380/#post-928856","Tại đây")</f>
        <v>Tại đây</v>
      </c>
    </row>
    <row r="139">
      <c r="A139" s="27" t="s">
        <v>188</v>
      </c>
      <c r="B139" s="28" t="s">
        <v>11</v>
      </c>
      <c r="C139" s="28" t="s">
        <v>189</v>
      </c>
      <c r="D139" s="28" t="s">
        <v>23</v>
      </c>
      <c r="E139" s="28" t="s">
        <v>14</v>
      </c>
      <c r="F139" s="28" t="s">
        <v>30</v>
      </c>
      <c r="G139" s="29">
        <v>43535.0</v>
      </c>
      <c r="H139" s="28" t="s">
        <v>61</v>
      </c>
      <c r="I139" s="15" t="s">
        <v>17</v>
      </c>
      <c r="J139" s="31" t="str">
        <f>HYPERLINK("https://ub.com.vn/threads/11-03-vpbank-tuyn-dung-chuyen-vien-khach-hang-doanh-nghip-va-va-nh-sme-ha-ni.257186/#post-928655","Tại đây")</f>
        <v>Tại đây</v>
      </c>
    </row>
    <row r="140">
      <c r="A140" s="27" t="s">
        <v>188</v>
      </c>
      <c r="B140" s="28" t="s">
        <v>11</v>
      </c>
      <c r="C140" s="28" t="s">
        <v>127</v>
      </c>
      <c r="D140" s="28" t="s">
        <v>23</v>
      </c>
      <c r="E140" s="28" t="s">
        <v>14</v>
      </c>
      <c r="F140" s="28" t="s">
        <v>190</v>
      </c>
      <c r="G140" s="29">
        <v>43535.0</v>
      </c>
      <c r="H140" s="28" t="s">
        <v>41</v>
      </c>
      <c r="I140" s="15" t="s">
        <v>17</v>
      </c>
      <c r="J140" s="31" t="str">
        <f>HYPERLINK("https://ub.com.vn/threads/11-03-vpbank-tuyn-dung-chuyen-vien-tu-van-tai-chinh-ca-nhan-bac-ninh-yen-phong.257187/#post-928656","Tại đây")</f>
        <v>Tại đây</v>
      </c>
    </row>
    <row r="141">
      <c r="A141" s="27" t="s">
        <v>188</v>
      </c>
      <c r="B141" s="28" t="s">
        <v>11</v>
      </c>
      <c r="C141" s="28" t="s">
        <v>189</v>
      </c>
      <c r="D141" s="28" t="s">
        <v>23</v>
      </c>
      <c r="E141" s="28" t="s">
        <v>14</v>
      </c>
      <c r="F141" s="28" t="s">
        <v>191</v>
      </c>
      <c r="G141" s="29">
        <v>43521.0</v>
      </c>
      <c r="H141" s="28" t="s">
        <v>61</v>
      </c>
      <c r="I141" s="30" t="s">
        <v>17</v>
      </c>
      <c r="J141" s="31" t="str">
        <f>HYPERLINK("https://ub.com.vn/threads/25-02-vpbank-tuyn-dung-chuyen-vien-khach-hang-doanh-nghip-va-va-nh-sme-quang-ninh.257148/#post-928617","Tại đây")</f>
        <v>Tại đây</v>
      </c>
    </row>
    <row r="142">
      <c r="A142" s="27" t="s">
        <v>188</v>
      </c>
      <c r="B142" s="28" t="s">
        <v>11</v>
      </c>
      <c r="C142" s="28" t="s">
        <v>192</v>
      </c>
      <c r="D142" s="28" t="s">
        <v>23</v>
      </c>
      <c r="E142" s="28" t="s">
        <v>14</v>
      </c>
      <c r="F142" s="28" t="s">
        <v>20</v>
      </c>
      <c r="G142" s="29">
        <v>43518.0</v>
      </c>
      <c r="H142" s="28" t="s">
        <v>193</v>
      </c>
      <c r="I142" s="30" t="s">
        <v>17</v>
      </c>
      <c r="J142" s="31" t="str">
        <f>HYPERLINK("https://ub.com.vn/threads/22-02-vpbank-tuyn-dung-nhan-vien-tu-van-tai-chinh-ca-nhan-h-chi-minh-dng-nai-binh-duong.257149/#post-928618","Tại đây")</f>
        <v>Tại đây</v>
      </c>
    </row>
    <row r="143">
      <c r="A143" s="27" t="s">
        <v>188</v>
      </c>
      <c r="B143" s="28" t="s">
        <v>47</v>
      </c>
      <c r="C143" s="28" t="s">
        <v>194</v>
      </c>
      <c r="D143" s="28" t="s">
        <v>23</v>
      </c>
      <c r="E143" s="28" t="s">
        <v>14</v>
      </c>
      <c r="F143" s="28" t="s">
        <v>30</v>
      </c>
      <c r="G143" s="29">
        <v>43524.0</v>
      </c>
      <c r="H143" s="28" t="s">
        <v>16</v>
      </c>
      <c r="I143" s="15" t="s">
        <v>17</v>
      </c>
      <c r="J143" s="31" t="str">
        <f>HYPERLINK("https://ub.com.vn/threads/28-02-vpbank-tuyn-dung-thc-tp-sinh-quan-h-khdn-va-va-nh-ha-ni-ta002-ha-ni.257147/#post-928616","Tại đây")</f>
        <v>Tại đây</v>
      </c>
    </row>
    <row r="144">
      <c r="A144" s="32" t="s">
        <v>195</v>
      </c>
      <c r="B144" s="33" t="s">
        <v>47</v>
      </c>
      <c r="C144" s="34" t="s">
        <v>196</v>
      </c>
      <c r="D144" s="33" t="s">
        <v>55</v>
      </c>
      <c r="E144" s="47" t="s">
        <v>14</v>
      </c>
      <c r="F144" s="34" t="s">
        <v>197</v>
      </c>
      <c r="G144" s="35">
        <v>43738.0</v>
      </c>
      <c r="H144" s="33" t="s">
        <v>21</v>
      </c>
      <c r="I144" s="10" t="str">
        <f>HYPERLINK("https://banker.vn/-30.9-vpbank-giang-vo-thong-bao-tuyen-dung-thuc-tap-sinh-tiem-nang-2019/4707.html","Tại đây")</f>
        <v>Tại đây</v>
      </c>
      <c r="J144" s="36" t="str">
        <f>HYPERLINK("https://ub.com.vn/threads/30-9-vpbank-giang-vo-thong-bao-tuyen-dung-thuc-tap-sinh-tiem-nang-2019.256533/","Tại đây")</f>
        <v>Tại đây</v>
      </c>
    </row>
  </sheetData>
  <autoFilter ref="$A$2:$J$144"/>
  <mergeCells count="1">
    <mergeCell ref="A1:J1"/>
  </mergeCells>
  <hyperlinks>
    <hyperlink r:id="rId1" ref="J2"/>
  </hyperlinks>
  <drawing r:id="rId2"/>
</worksheet>
</file>